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60" yWindow="-15" windowWidth="15480" windowHeight="5820"/>
  </bookViews>
  <sheets>
    <sheet name="19.8_2014" sheetId="2" r:id="rId1"/>
  </sheets>
  <definedNames>
    <definedName name="_Key1" localSheetId="0" hidden="1">'19.8_2014'!$A$23:$A$53</definedName>
    <definedName name="_Order1" hidden="1">255</definedName>
    <definedName name="_Regression_Int" localSheetId="0" hidden="1">1</definedName>
    <definedName name="A_IMPRESIÓN_IM" localSheetId="0">'19.8_2014'!$M$14:$N$63</definedName>
    <definedName name="Imprimir_área_IM" localSheetId="0">'19.8_2014'!$M$14:$N$64</definedName>
    <definedName name="SDASD" hidden="1">#REF!</definedName>
  </definedNames>
  <calcPr calcId="125725"/>
</workbook>
</file>

<file path=xl/calcChain.xml><?xml version="1.0" encoding="utf-8"?>
<calcChain xmlns="http://schemas.openxmlformats.org/spreadsheetml/2006/main">
  <c r="J59" i="2"/>
  <c r="J58"/>
  <c r="J57"/>
  <c r="I59"/>
  <c r="I58"/>
  <c r="I57"/>
  <c r="H59"/>
  <c r="H58"/>
  <c r="H57"/>
  <c r="G59"/>
  <c r="G58"/>
  <c r="G57"/>
  <c r="F59"/>
  <c r="F58"/>
  <c r="F57"/>
  <c r="E59"/>
  <c r="E58"/>
  <c r="E57"/>
  <c r="E80" l="1"/>
  <c r="F80"/>
  <c r="G80"/>
  <c r="H80"/>
  <c r="I80"/>
  <c r="J80"/>
  <c r="K80"/>
  <c r="L80"/>
  <c r="D59"/>
  <c r="D57"/>
  <c r="D58"/>
  <c r="D60"/>
  <c r="L209"/>
  <c r="K209"/>
  <c r="J209"/>
  <c r="I209"/>
  <c r="H209"/>
  <c r="G209"/>
  <c r="F209"/>
  <c r="E209"/>
  <c r="L215"/>
  <c r="K215"/>
  <c r="J215"/>
  <c r="I215"/>
  <c r="H215"/>
  <c r="G215"/>
  <c r="F215"/>
  <c r="E215"/>
  <c r="L248"/>
  <c r="K248"/>
  <c r="J248"/>
  <c r="I248"/>
  <c r="H248"/>
  <c r="G248"/>
  <c r="F248"/>
  <c r="E248"/>
  <c r="L183"/>
  <c r="K183"/>
  <c r="J183"/>
  <c r="I183"/>
  <c r="H183"/>
  <c r="G183"/>
  <c r="F183"/>
  <c r="E183"/>
  <c r="L150"/>
  <c r="K150"/>
  <c r="J150"/>
  <c r="I150"/>
  <c r="H150"/>
  <c r="G150"/>
  <c r="F150"/>
  <c r="E150"/>
  <c r="L144"/>
  <c r="K144"/>
  <c r="J144"/>
  <c r="I144"/>
  <c r="H144"/>
  <c r="G144"/>
  <c r="F144"/>
  <c r="E144"/>
  <c r="L142"/>
  <c r="K142"/>
  <c r="J142"/>
  <c r="I142"/>
  <c r="H142"/>
  <c r="G142"/>
  <c r="F142"/>
  <c r="E142"/>
  <c r="L119"/>
  <c r="K119"/>
  <c r="J119"/>
  <c r="I119"/>
  <c r="H119"/>
  <c r="G119"/>
  <c r="F119"/>
  <c r="E119"/>
  <c r="L86"/>
  <c r="K86"/>
  <c r="J86"/>
  <c r="I86"/>
  <c r="H86"/>
  <c r="G86"/>
  <c r="F86"/>
  <c r="E86"/>
  <c r="L78"/>
  <c r="K78"/>
  <c r="J78"/>
  <c r="I78"/>
  <c r="H78"/>
  <c r="G78"/>
  <c r="F78"/>
  <c r="E78"/>
  <c r="C60"/>
  <c r="C59"/>
  <c r="C58"/>
  <c r="B58" s="1"/>
  <c r="C57"/>
  <c r="J22"/>
  <c r="I22"/>
  <c r="H22"/>
  <c r="G22"/>
  <c r="F22"/>
  <c r="E22"/>
  <c r="J16"/>
  <c r="I16"/>
  <c r="H16"/>
  <c r="G16"/>
  <c r="F16"/>
  <c r="E16"/>
  <c r="D44"/>
  <c r="C145"/>
  <c r="D145"/>
  <c r="C146"/>
  <c r="D146"/>
  <c r="C147"/>
  <c r="D147"/>
  <c r="C148"/>
  <c r="D148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D210"/>
  <c r="D211"/>
  <c r="D212"/>
  <c r="D213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9"/>
  <c r="D250"/>
  <c r="D251"/>
  <c r="D252"/>
  <c r="D253"/>
  <c r="C210"/>
  <c r="C211"/>
  <c r="C212"/>
  <c r="C213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9"/>
  <c r="C250"/>
  <c r="C251"/>
  <c r="C252"/>
  <c r="C253"/>
  <c r="D184"/>
  <c r="D185"/>
  <c r="D186"/>
  <c r="D187"/>
  <c r="D188"/>
  <c r="C184"/>
  <c r="C185"/>
  <c r="C186"/>
  <c r="B122" s="1"/>
  <c r="C187"/>
  <c r="C188"/>
  <c r="D81"/>
  <c r="D82"/>
  <c r="D83"/>
  <c r="D84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20"/>
  <c r="D121"/>
  <c r="D123"/>
  <c r="D124"/>
  <c r="C81"/>
  <c r="C82"/>
  <c r="B82" s="1"/>
  <c r="C83"/>
  <c r="C84"/>
  <c r="B84" s="1"/>
  <c r="C87"/>
  <c r="B87"/>
  <c r="C88"/>
  <c r="B88"/>
  <c r="C89"/>
  <c r="B89"/>
  <c r="C90"/>
  <c r="B90"/>
  <c r="C91"/>
  <c r="B91"/>
  <c r="C92"/>
  <c r="B92"/>
  <c r="C93"/>
  <c r="B93"/>
  <c r="C94"/>
  <c r="B94"/>
  <c r="C95"/>
  <c r="B95"/>
  <c r="C96"/>
  <c r="B96"/>
  <c r="C97"/>
  <c r="B97"/>
  <c r="C98"/>
  <c r="B98"/>
  <c r="C99"/>
  <c r="B99"/>
  <c r="C100"/>
  <c r="B100"/>
  <c r="C101"/>
  <c r="B101"/>
  <c r="C102"/>
  <c r="B102"/>
  <c r="C103"/>
  <c r="B103"/>
  <c r="C104"/>
  <c r="B104"/>
  <c r="C105"/>
  <c r="B105"/>
  <c r="C106"/>
  <c r="B106"/>
  <c r="C107"/>
  <c r="B107"/>
  <c r="C108"/>
  <c r="B108"/>
  <c r="C109"/>
  <c r="B109"/>
  <c r="C110"/>
  <c r="B110"/>
  <c r="C111"/>
  <c r="B111"/>
  <c r="C112"/>
  <c r="B112"/>
  <c r="C113"/>
  <c r="B113"/>
  <c r="C114"/>
  <c r="B114"/>
  <c r="C115"/>
  <c r="B115"/>
  <c r="C116"/>
  <c r="B116"/>
  <c r="C117"/>
  <c r="B117"/>
  <c r="C120"/>
  <c r="C121"/>
  <c r="B121" s="1"/>
  <c r="C123"/>
  <c r="C124"/>
  <c r="B124" s="1"/>
  <c r="C17"/>
  <c r="D17"/>
  <c r="C18"/>
  <c r="D18"/>
  <c r="C19"/>
  <c r="D19"/>
  <c r="C20"/>
  <c r="D20"/>
  <c r="I55"/>
  <c r="J55"/>
  <c r="J14" s="1"/>
  <c r="H55"/>
  <c r="B60"/>
  <c r="B57"/>
  <c r="D56"/>
  <c r="C56"/>
  <c r="G55"/>
  <c r="F55"/>
  <c r="F14" s="1"/>
  <c r="E55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C44"/>
  <c r="B44" s="1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C23"/>
  <c r="D23"/>
  <c r="B20"/>
  <c r="F207"/>
  <c r="H207"/>
  <c r="J207"/>
  <c r="L207"/>
  <c r="E207"/>
  <c r="G207"/>
  <c r="I207"/>
  <c r="K207"/>
  <c r="B81"/>
  <c r="B17"/>
  <c r="D80"/>
  <c r="C248"/>
  <c r="D248"/>
  <c r="D215"/>
  <c r="C209"/>
  <c r="D209"/>
  <c r="D183"/>
  <c r="C150"/>
  <c r="C144"/>
  <c r="D86"/>
  <c r="H14"/>
  <c r="I14"/>
  <c r="B19"/>
  <c r="B18"/>
  <c r="D16"/>
  <c r="G14"/>
  <c r="C16"/>
  <c r="B50"/>
  <c r="E14"/>
  <c r="B39"/>
  <c r="B41"/>
  <c r="C86"/>
  <c r="B56"/>
  <c r="B86" l="1"/>
  <c r="C215"/>
  <c r="D119"/>
  <c r="C183"/>
  <c r="D150"/>
  <c r="D144"/>
  <c r="B46"/>
  <c r="B49"/>
  <c r="C80"/>
  <c r="C119"/>
  <c r="B123"/>
  <c r="B120"/>
  <c r="B83"/>
  <c r="B59"/>
  <c r="B23"/>
  <c r="B24"/>
  <c r="B25"/>
  <c r="B26"/>
  <c r="B27"/>
  <c r="B28"/>
  <c r="B29"/>
  <c r="B30"/>
  <c r="B31"/>
  <c r="B32"/>
  <c r="B33"/>
  <c r="B34"/>
  <c r="B35"/>
  <c r="B36"/>
  <c r="B37"/>
  <c r="B38"/>
  <c r="B40"/>
  <c r="B42"/>
  <c r="B43"/>
  <c r="B45"/>
  <c r="B47"/>
  <c r="B48"/>
  <c r="B51"/>
  <c r="B52"/>
  <c r="B53"/>
  <c r="C142"/>
  <c r="C207"/>
  <c r="D22"/>
  <c r="B16"/>
  <c r="D55"/>
  <c r="C22"/>
  <c r="D78"/>
  <c r="D142"/>
  <c r="D207"/>
  <c r="C55"/>
  <c r="B55"/>
  <c r="B80"/>
  <c r="C78"/>
  <c r="B22"/>
  <c r="B119"/>
  <c r="C14" l="1"/>
  <c r="D14"/>
  <c r="B78"/>
  <c r="B14"/>
</calcChain>
</file>

<file path=xl/sharedStrings.xml><?xml version="1.0" encoding="utf-8"?>
<sst xmlns="http://schemas.openxmlformats.org/spreadsheetml/2006/main" count="265" uniqueCount="75">
  <si>
    <t>D.H.</t>
  </si>
  <si>
    <t xml:space="preserve">   D.H.</t>
  </si>
  <si>
    <t>S. N. S.</t>
  </si>
  <si>
    <t>SNSB</t>
  </si>
  <si>
    <t>19.8 Odontología Preventiva por Delegación 
Primera Parte</t>
  </si>
  <si>
    <t>Delegación</t>
  </si>
  <si>
    <t>Personas Atendidas</t>
  </si>
  <si>
    <t>Subtotal</t>
  </si>
  <si>
    <t>Primera Vez</t>
  </si>
  <si>
    <t>Subsecuente</t>
  </si>
  <si>
    <t>Total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</si>
  <si>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</si>
  <si>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</si>
  <si>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</si>
  <si>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</si>
  <si>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</si>
  <si>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</si>
  <si>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</si>
  <si>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</si>
  <si>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</si>
  <si>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</si>
  <si>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</si>
  <si>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</si>
  <si>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</si>
  <si>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</si>
  <si>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</si>
  <si>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</si>
  <si>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</si>
  <si>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</si>
  <si>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</si>
  <si>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</si>
  <si>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</si>
  <si>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</si>
  <si>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</si>
  <si>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</si>
  <si>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</si>
  <si>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</si>
  <si>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</si>
  <si>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</si>
  <si>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</si>
  <si>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</si>
  <si>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</si>
  <si>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</si>
  <si>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</si>
  <si>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</si>
  <si>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</si>
  <si>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</si>
  <si>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</si>
  <si>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</si>
  <si>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</si>
  <si>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</si>
  <si>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</si>
  <si>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</si>
  <si>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"Primero de Octubre"</t>
  </si>
  <si>
    <t>H.R. "Lic. Adolfo López Mateos"</t>
  </si>
  <si>
    <t>H.R. "Centenario de la Revolución Mexicana"</t>
  </si>
  <si>
    <t>19.8 Odontología Preventiva por Delegación 
Segunda Parte</t>
  </si>
  <si>
    <t>Actividades</t>
  </si>
  <si>
    <t>Detección y Control de Placa Dentobacteriana</t>
  </si>
  <si>
    <t>Profilaxis</t>
  </si>
  <si>
    <t>Odontoxesis</t>
  </si>
  <si>
    <t>Aplicación Tópica de Flúor</t>
  </si>
  <si>
    <t>Fuente: Informe Mensual de Actividades de las Subdelegaciones Médicas  SM10-21</t>
  </si>
  <si>
    <t>D.H. = Derechohabientes</t>
  </si>
  <si>
    <t>No D.H. = No Derechohabientes</t>
  </si>
  <si>
    <t>19.8 Odontología Preventiva por Delegación 
Tercera Parte</t>
  </si>
  <si>
    <t>Sellado de Fosetas y Fisuras</t>
  </si>
  <si>
    <t>Técnicas de
Cepillado</t>
  </si>
  <si>
    <t>Instrucción del Uso del Hilo Dental</t>
  </si>
  <si>
    <t>Enjuagues de Fluoruro de Sódio</t>
  </si>
  <si>
    <t xml:space="preserve">        (S.N.S.) Semana Nacional de Salud Bucal</t>
  </si>
  <si>
    <t>19.8 Odontología Preventiva por Delegación 
Cuarta Parte</t>
  </si>
  <si>
    <t>Revisión de Tejidos Bucales</t>
  </si>
  <si>
    <t>Revisión e Instrucción de Higiene de Prótesis</t>
  </si>
  <si>
    <t>Instrucción de Autoexamen de Cavidad Bucal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</si>
</sst>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Font="1"/>
    <xf numFmtId="164" fontId="2" fillId="0" borderId="0" xfId="1" applyNumberFormat="1" applyFont="1" applyProtection="1"/>
    <xf numFmtId="0" fontId="3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 applyProtection="1">
      <alignment horizontal="centerContinuous" vertical="center"/>
    </xf>
    <xf numFmtId="3" fontId="3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 applyProtection="1">
      <alignment horizontal="left"/>
    </xf>
    <xf numFmtId="3" fontId="2" fillId="0" borderId="0" xfId="1" applyNumberFormat="1" applyFont="1" applyBorder="1" applyProtection="1"/>
    <xf numFmtId="3" fontId="2" fillId="0" borderId="0" xfId="1" applyNumberFormat="1" applyFont="1" applyBorder="1"/>
    <xf numFmtId="3" fontId="2" fillId="0" borderId="0" xfId="1" applyNumberFormat="1" applyFont="1" applyProtection="1"/>
    <xf numFmtId="3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center"/>
    </xf>
    <xf numFmtId="3" fontId="2" fillId="0" borderId="0" xfId="0" applyNumberFormat="1" applyFont="1" applyFill="1" applyAlignment="1" applyProtection="1">
      <alignment horizontal="left" indent="2"/>
    </xf>
    <xf numFmtId="3" fontId="2" fillId="0" borderId="0" xfId="1" applyNumberFormat="1" applyFont="1" applyBorder="1" applyAlignment="1" applyProtection="1">
      <alignment horizontal="center"/>
    </xf>
    <xf numFmtId="3" fontId="4" fillId="0" borderId="0" xfId="1" applyNumberFormat="1" applyFont="1" applyAlignment="1">
      <alignment vertical="center"/>
    </xf>
    <xf numFmtId="0" fontId="7" fillId="0" borderId="0" xfId="1" applyFont="1"/>
    <xf numFmtId="0" fontId="5" fillId="0" borderId="3" xfId="1" applyFont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2" xfId="0" applyFont="1" applyBorder="1"/>
    <xf numFmtId="0" fontId="11" fillId="0" borderId="0" xfId="1" applyFont="1"/>
    <xf numFmtId="0" fontId="12" fillId="0" borderId="0" xfId="1" applyFont="1" applyAlignment="1">
      <alignment vertical="center"/>
    </xf>
    <xf numFmtId="3" fontId="12" fillId="0" borderId="0" xfId="1" applyNumberFormat="1" applyFont="1" applyAlignment="1" applyProtection="1">
      <alignment horizontal="right"/>
    </xf>
    <xf numFmtId="3" fontId="12" fillId="0" borderId="0" xfId="1" applyNumberFormat="1" applyFont="1" applyFill="1" applyAlignment="1" applyProtection="1">
      <alignment horizontal="right"/>
    </xf>
    <xf numFmtId="3" fontId="12" fillId="0" borderId="0" xfId="1" applyNumberFormat="1" applyFont="1" applyAlignment="1">
      <alignment horizontal="right"/>
    </xf>
    <xf numFmtId="3" fontId="8" fillId="2" borderId="0" xfId="0" applyNumberFormat="1" applyFont="1" applyFill="1"/>
    <xf numFmtId="3" fontId="9" fillId="0" borderId="0" xfId="0" applyNumberFormat="1" applyFont="1"/>
    <xf numFmtId="3" fontId="11" fillId="0" borderId="0" xfId="1" applyNumberFormat="1" applyFont="1" applyAlignment="1" applyProtection="1">
      <alignment horizontal="right"/>
    </xf>
    <xf numFmtId="3" fontId="11" fillId="0" borderId="0" xfId="1" applyNumberFormat="1" applyFont="1"/>
    <xf numFmtId="3" fontId="12" fillId="0" borderId="0" xfId="1" applyNumberFormat="1" applyFont="1" applyBorder="1" applyAlignment="1" applyProtection="1">
      <alignment horizontal="right"/>
    </xf>
    <xf numFmtId="3" fontId="11" fillId="0" borderId="0" xfId="1" applyNumberFormat="1" applyFont="1" applyBorder="1" applyAlignment="1" applyProtection="1">
      <alignment horizontal="right"/>
    </xf>
    <xf numFmtId="3" fontId="11" fillId="0" borderId="2" xfId="1" applyNumberFormat="1" applyFont="1" applyBorder="1" applyAlignment="1" applyProtection="1">
      <alignment horizontal="right"/>
    </xf>
    <xf numFmtId="3" fontId="11" fillId="0" borderId="2" xfId="1" applyNumberFormat="1" applyFont="1" applyBorder="1"/>
    <xf numFmtId="0" fontId="11" fillId="0" borderId="2" xfId="1" applyFont="1" applyBorder="1"/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 applyProtection="1">
      <alignment horizontal="centerContinuous" vertical="center"/>
    </xf>
    <xf numFmtId="3" fontId="5" fillId="0" borderId="0" xfId="1" applyNumberFormat="1" applyFont="1"/>
    <xf numFmtId="3" fontId="5" fillId="0" borderId="3" xfId="1" applyNumberFormat="1" applyFont="1" applyBorder="1" applyAlignment="1" applyProtection="1">
      <alignment horizontal="center"/>
    </xf>
    <xf numFmtId="3" fontId="5" fillId="0" borderId="3" xfId="1" applyNumberFormat="1" applyFont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left"/>
    </xf>
    <xf numFmtId="3" fontId="11" fillId="0" borderId="1" xfId="1" applyNumberFormat="1" applyFont="1" applyBorder="1"/>
    <xf numFmtId="3" fontId="11" fillId="0" borderId="0" xfId="1" applyNumberFormat="1" applyFont="1" applyBorder="1"/>
    <xf numFmtId="3" fontId="12" fillId="0" borderId="0" xfId="1" applyNumberFormat="1" applyFont="1" applyAlignment="1" applyProtection="1"/>
    <xf numFmtId="3" fontId="12" fillId="0" borderId="0" xfId="1" applyNumberFormat="1" applyFont="1"/>
    <xf numFmtId="0" fontId="12" fillId="0" borderId="0" xfId="1" applyFont="1"/>
    <xf numFmtId="3" fontId="11" fillId="0" borderId="0" xfId="1" applyNumberFormat="1" applyFont="1" applyAlignment="1" applyProtection="1"/>
    <xf numFmtId="3" fontId="11" fillId="0" borderId="0" xfId="1" applyNumberFormat="1" applyFont="1" applyAlignment="1" applyProtection="1">
      <alignment horizontal="right" indent="1"/>
    </xf>
    <xf numFmtId="3" fontId="12" fillId="0" borderId="0" xfId="1" applyNumberFormat="1" applyFont="1" applyAlignment="1" applyProtection="1">
      <alignment horizontal="right" indent="1"/>
    </xf>
    <xf numFmtId="3" fontId="11" fillId="0" borderId="0" xfId="1" applyNumberFormat="1" applyFont="1" applyFill="1"/>
    <xf numFmtId="3" fontId="11" fillId="0" borderId="0" xfId="1" applyNumberFormat="1" applyFont="1" applyBorder="1" applyAlignment="1" applyProtection="1">
      <alignment horizontal="right" indent="1"/>
    </xf>
    <xf numFmtId="3" fontId="11" fillId="0" borderId="2" xfId="1" applyNumberFormat="1" applyFont="1" applyBorder="1" applyAlignment="1" applyProtection="1">
      <alignment horizontal="right" indent="1"/>
    </xf>
    <xf numFmtId="3" fontId="11" fillId="0" borderId="2" xfId="1" applyNumberFormat="1" applyFont="1" applyFill="1" applyBorder="1"/>
    <xf numFmtId="3" fontId="10" fillId="0" borderId="0" xfId="1" applyNumberFormat="1" applyFont="1" applyAlignment="1" applyProtection="1">
      <alignment horizontal="left"/>
    </xf>
    <xf numFmtId="3" fontId="10" fillId="0" borderId="0" xfId="1" applyNumberFormat="1" applyFont="1" applyProtection="1"/>
    <xf numFmtId="3" fontId="10" fillId="0" borderId="0" xfId="0" applyNumberFormat="1" applyFont="1" applyFill="1" applyAlignment="1" applyProtection="1">
      <alignment horizontal="left" indent="2"/>
    </xf>
    <xf numFmtId="3" fontId="12" fillId="0" borderId="0" xfId="1" applyNumberFormat="1" applyFont="1" applyAlignment="1" applyProtection="1">
      <alignment horizontal="centerContinuous" vertical="center"/>
    </xf>
    <xf numFmtId="3" fontId="5" fillId="0" borderId="0" xfId="1" applyNumberFormat="1" applyFont="1" applyProtection="1"/>
    <xf numFmtId="0" fontId="5" fillId="0" borderId="0" xfId="1" applyFont="1" applyAlignment="1">
      <alignment vertical="center"/>
    </xf>
    <xf numFmtId="3" fontId="11" fillId="0" borderId="0" xfId="1" applyNumberFormat="1" applyFont="1" applyBorder="1" applyProtection="1"/>
    <xf numFmtId="3" fontId="11" fillId="0" borderId="0" xfId="1" applyNumberFormat="1" applyFont="1" applyProtection="1"/>
    <xf numFmtId="3" fontId="12" fillId="0" borderId="0" xfId="1" applyNumberFormat="1" applyFont="1" applyProtection="1"/>
    <xf numFmtId="0" fontId="5" fillId="0" borderId="0" xfId="1" applyFont="1"/>
    <xf numFmtId="3" fontId="6" fillId="0" borderId="0" xfId="1" applyNumberFormat="1" applyFont="1" applyAlignment="1" applyProtection="1">
      <alignment vertical="center" wrapText="1"/>
    </xf>
    <xf numFmtId="0" fontId="5" fillId="0" borderId="7" xfId="1" applyFont="1" applyBorder="1" applyAlignment="1" applyProtection="1">
      <alignment horizontal="center"/>
    </xf>
    <xf numFmtId="164" fontId="5" fillId="0" borderId="7" xfId="1" applyNumberFormat="1" applyFont="1" applyBorder="1" applyAlignment="1" applyProtection="1">
      <alignment horizontal="center"/>
    </xf>
    <xf numFmtId="3" fontId="5" fillId="0" borderId="0" xfId="1" applyNumberFormat="1" applyFont="1" applyBorder="1"/>
    <xf numFmtId="0" fontId="11" fillId="0" borderId="0" xfId="1" applyFont="1" applyBorder="1"/>
    <xf numFmtId="0" fontId="2" fillId="0" borderId="0" xfId="1" applyFont="1" applyAlignment="1" applyProtection="1">
      <alignment horizontal="centerContinuous" vertical="center"/>
    </xf>
    <xf numFmtId="3" fontId="13" fillId="0" borderId="0" xfId="1" applyNumberFormat="1" applyFont="1" applyAlignment="1">
      <alignment vertical="center"/>
    </xf>
    <xf numFmtId="0" fontId="11" fillId="0" borderId="0" xfId="1" applyFont="1" applyAlignment="1" applyProtection="1">
      <alignment horizontal="centerContinuous" vertical="center"/>
    </xf>
    <xf numFmtId="3" fontId="11" fillId="0" borderId="0" xfId="1" applyNumberFormat="1" applyFont="1" applyAlignment="1" applyProtection="1">
      <alignment horizontal="centerContinuous" vertical="center"/>
    </xf>
    <xf numFmtId="164" fontId="5" fillId="0" borderId="3" xfId="1" applyNumberFormat="1" applyFont="1" applyBorder="1" applyAlignment="1" applyProtection="1">
      <alignment horizontal="center"/>
    </xf>
    <xf numFmtId="0" fontId="6" fillId="0" borderId="0" xfId="1" applyFont="1" applyAlignment="1" applyProtection="1">
      <alignment vertical="center"/>
    </xf>
    <xf numFmtId="3" fontId="12" fillId="0" borderId="0" xfId="1" applyNumberFormat="1" applyFont="1" applyAlignment="1" applyProtection="1">
      <alignment vertical="center"/>
    </xf>
    <xf numFmtId="3" fontId="5" fillId="0" borderId="3" xfId="1" applyNumberFormat="1" applyFont="1" applyFill="1" applyBorder="1" applyAlignment="1" applyProtection="1">
      <alignment horizontal="center" vertical="center" wrapText="1"/>
    </xf>
    <xf numFmtId="3" fontId="5" fillId="0" borderId="3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6" fillId="0" borderId="0" xfId="1" applyFont="1" applyAlignment="1" applyProtection="1">
      <alignment horizontal="center" vertical="center" wrapText="1"/>
    </xf>
    <xf numFmtId="3" fontId="6" fillId="0" borderId="0" xfId="1" applyNumberFormat="1" applyFont="1" applyAlignment="1" applyProtection="1">
      <alignment horizontal="center" vertical="center" wrapText="1"/>
    </xf>
    <xf numFmtId="0" fontId="5" fillId="0" borderId="0" xfId="1" applyFont="1" applyAlignment="1">
      <alignment horizontal="right" vertical="center"/>
    </xf>
    <xf numFmtId="3" fontId="5" fillId="0" borderId="9" xfId="1" applyNumberFormat="1" applyFont="1" applyBorder="1" applyAlignment="1" applyProtection="1">
      <alignment horizontal="center" vertical="center"/>
    </xf>
    <xf numFmtId="3" fontId="5" fillId="0" borderId="10" xfId="1" applyNumberFormat="1" applyFont="1" applyBorder="1" applyAlignment="1" applyProtection="1">
      <alignment horizontal="center" vertical="center"/>
    </xf>
    <xf numFmtId="3" fontId="5" fillId="0" borderId="14" xfId="1" applyNumberFormat="1" applyFont="1" applyBorder="1" applyAlignment="1" applyProtection="1">
      <alignment horizontal="center" vertical="center"/>
    </xf>
    <xf numFmtId="3" fontId="5" fillId="0" borderId="15" xfId="1" applyNumberFormat="1" applyFont="1" applyBorder="1" applyAlignment="1" applyProtection="1">
      <alignment horizontal="center" vertical="center"/>
    </xf>
    <xf numFmtId="3" fontId="5" fillId="0" borderId="11" xfId="1" applyNumberFormat="1" applyFont="1" applyBorder="1" applyAlignment="1" applyProtection="1">
      <alignment horizontal="center" vertical="center"/>
    </xf>
    <xf numFmtId="3" fontId="5" fillId="0" borderId="12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 applyProtection="1">
      <alignment horizontal="center"/>
    </xf>
    <xf numFmtId="3" fontId="5" fillId="0" borderId="13" xfId="1" applyNumberFormat="1" applyFont="1" applyBorder="1" applyAlignment="1" applyProtection="1">
      <alignment horizontal="center"/>
    </xf>
    <xf numFmtId="3" fontId="5" fillId="0" borderId="8" xfId="1" applyNumberFormat="1" applyFont="1" applyBorder="1" applyAlignment="1" applyProtection="1">
      <alignment horizontal="center"/>
    </xf>
    <xf numFmtId="3" fontId="5" fillId="0" borderId="3" xfId="1" applyNumberFormat="1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896144</xdr:colOff>
      <xdr:row>0</xdr:row>
      <xdr:rowOff>0</xdr:rowOff>
    </xdr:from>
    <xdr:to>
      <xdr:col>10</xdr:col>
      <xdr:colOff>405607</xdr:colOff>
      <xdr:row>4</xdr:row>
      <xdr:rowOff>190500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30744" y="0"/>
          <a:ext cx="3052763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351971</xdr:colOff>
      <xdr:row>5</xdr:row>
      <xdr:rowOff>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34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64</xdr:row>
      <xdr:rowOff>0</xdr:rowOff>
    </xdr:from>
    <xdr:to>
      <xdr:col>1</xdr:col>
      <xdr:colOff>453571</xdr:colOff>
      <xdr:row>69</xdr:row>
      <xdr:rowOff>0</xdr:rowOff>
    </xdr:to>
    <xdr:pic>
      <xdr:nvPicPr>
        <xdr:cNvPr id="12" name="8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12585700"/>
          <a:ext cx="3174999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238125</xdr:colOff>
      <xdr:row>63</xdr:row>
      <xdr:rowOff>23018</xdr:rowOff>
    </xdr:from>
    <xdr:to>
      <xdr:col>11</xdr:col>
      <xdr:colOff>850901</xdr:colOff>
      <xdr:row>68</xdr:row>
      <xdr:rowOff>37307</xdr:rowOff>
    </xdr:to>
    <xdr:pic>
      <xdr:nvPicPr>
        <xdr:cNvPr id="15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34925" y="12443618"/>
          <a:ext cx="2695576" cy="954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261937</xdr:colOff>
      <xdr:row>127</xdr:row>
      <xdr:rowOff>75407</xdr:rowOff>
    </xdr:from>
    <xdr:to>
      <xdr:col>12</xdr:col>
      <xdr:colOff>110333</xdr:colOff>
      <xdr:row>132</xdr:row>
      <xdr:rowOff>113507</xdr:rowOff>
    </xdr:to>
    <xdr:pic>
      <xdr:nvPicPr>
        <xdr:cNvPr id="16" name="1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58737" y="25437307"/>
          <a:ext cx="2845596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128</xdr:row>
      <xdr:rowOff>0</xdr:rowOff>
    </xdr:from>
    <xdr:to>
      <xdr:col>1</xdr:col>
      <xdr:colOff>466271</xdr:colOff>
      <xdr:row>132</xdr:row>
      <xdr:rowOff>190500</xdr:rowOff>
    </xdr:to>
    <xdr:pic>
      <xdr:nvPicPr>
        <xdr:cNvPr id="17" name="1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25527000"/>
          <a:ext cx="3187699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371474</xdr:colOff>
      <xdr:row>193</xdr:row>
      <xdr:rowOff>13494</xdr:rowOff>
    </xdr:from>
    <xdr:to>
      <xdr:col>12</xdr:col>
      <xdr:colOff>196055</xdr:colOff>
      <xdr:row>197</xdr:row>
      <xdr:rowOff>192088</xdr:rowOff>
    </xdr:to>
    <xdr:pic>
      <xdr:nvPicPr>
        <xdr:cNvPr id="18" name="1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68274" y="38519894"/>
          <a:ext cx="2821781" cy="95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193</xdr:row>
      <xdr:rowOff>35718</xdr:rowOff>
    </xdr:from>
    <xdr:to>
      <xdr:col>1</xdr:col>
      <xdr:colOff>350384</xdr:colOff>
      <xdr:row>198</xdr:row>
      <xdr:rowOff>71437</xdr:rowOff>
    </xdr:to>
    <xdr:pic>
      <xdr:nvPicPr>
        <xdr:cNvPr id="19" name="1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38588156"/>
          <a:ext cx="3071812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Q297"/>
  <sheetViews>
    <sheetView showGridLines="0" tabSelected="1" zoomScale="80" zoomScaleNormal="80" zoomScaleSheetLayoutView="80" workbookViewId="0">
      <selection activeCell="A8" sqref="A8:J8"/>
    </sheetView>
  </sheetViews>
  <sheetFormatPr baseColWidth="10" defaultColWidth="11" defaultRowHeight="12.75"/>
  <cols>
    <col min="1" max="1" width="40.85546875" style="1" customWidth="1"/>
    <col min="2" max="10" width="17.7109375" style="1" customWidth="1"/>
    <col min="11" max="11" width="13.5703125" style="1" customWidth="1"/>
    <col min="12" max="12" width="13.7109375" style="1" customWidth="1"/>
    <col min="13" max="14" width="18.5703125" style="1" customWidth="1"/>
    <col min="15" max="15" width="11" style="1" customWidth="1"/>
    <col min="16" max="16384" width="11" style="1"/>
  </cols>
  <sheetData>
    <row r="1" spans="1:14" ht="15.75" customHeight="1"/>
    <row r="2" spans="1:14" ht="15.75" customHeight="1"/>
    <row r="3" spans="1:14" ht="15.75" customHeight="1"/>
    <row r="4" spans="1:14" ht="15.75" customHeight="1"/>
    <row r="5" spans="1:14" ht="16.5" customHeight="1"/>
    <row r="6" spans="1:14" ht="17.25" customHeight="1">
      <c r="A6" s="89" t="s">
        <v>12</v>
      </c>
      <c r="B6" s="89"/>
      <c r="C6" s="89"/>
      <c r="D6" s="89"/>
      <c r="E6" s="89"/>
      <c r="F6" s="89"/>
      <c r="G6" s="89"/>
      <c r="H6" s="89"/>
      <c r="I6" s="89"/>
      <c r="J6" s="89"/>
      <c r="K6" s="63"/>
      <c r="L6" s="63"/>
      <c r="M6" s="63"/>
      <c r="N6" s="63"/>
    </row>
    <row r="7" spans="1:14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5"/>
    </row>
    <row r="8" spans="1:14" s="18" customFormat="1" ht="38.25" customHeight="1">
      <c r="A8" s="87" t="s">
        <v>4</v>
      </c>
      <c r="B8" s="87"/>
      <c r="C8" s="87"/>
      <c r="D8" s="87"/>
      <c r="E8" s="87"/>
      <c r="F8" s="87"/>
      <c r="G8" s="87"/>
      <c r="H8" s="87"/>
      <c r="I8" s="87"/>
      <c r="J8" s="87"/>
      <c r="K8" s="78"/>
      <c r="L8" s="78"/>
      <c r="M8" s="78"/>
      <c r="N8" s="78"/>
    </row>
    <row r="9" spans="1:14" ht="13.5" customHeight="1">
      <c r="B9" s="73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18" customHeight="1">
      <c r="A10" s="101" t="s">
        <v>5</v>
      </c>
      <c r="B10" s="102" t="s">
        <v>10</v>
      </c>
      <c r="C10" s="105" t="s">
        <v>7</v>
      </c>
      <c r="D10" s="106"/>
      <c r="E10" s="84" t="s">
        <v>6</v>
      </c>
      <c r="F10" s="85"/>
      <c r="G10" s="85"/>
      <c r="H10" s="85"/>
      <c r="I10" s="85"/>
      <c r="J10" s="86"/>
    </row>
    <row r="11" spans="1:14" ht="18" customHeight="1">
      <c r="A11" s="101"/>
      <c r="B11" s="103"/>
      <c r="C11" s="107"/>
      <c r="D11" s="108"/>
      <c r="E11" s="84" t="s">
        <v>8</v>
      </c>
      <c r="F11" s="86"/>
      <c r="G11" s="84" t="s">
        <v>9</v>
      </c>
      <c r="H11" s="86"/>
      <c r="I11" s="82" t="s">
        <v>3</v>
      </c>
      <c r="J11" s="83"/>
    </row>
    <row r="12" spans="1:14" ht="18" customHeight="1">
      <c r="A12" s="101"/>
      <c r="B12" s="104"/>
      <c r="C12" s="19" t="s">
        <v>1</v>
      </c>
      <c r="D12" s="20" t="s">
        <v>11</v>
      </c>
      <c r="E12" s="69" t="s">
        <v>1</v>
      </c>
      <c r="F12" s="70" t="s">
        <v>11</v>
      </c>
      <c r="G12" s="69" t="s">
        <v>1</v>
      </c>
      <c r="H12" s="70" t="s">
        <v>11</v>
      </c>
      <c r="I12" s="69" t="s">
        <v>1</v>
      </c>
      <c r="J12" s="77" t="s">
        <v>11</v>
      </c>
    </row>
    <row r="13" spans="1:14" ht="15.75">
      <c r="A13" s="25"/>
      <c r="B13" s="39"/>
      <c r="C13" s="26"/>
      <c r="D13" s="26"/>
      <c r="E13" s="26"/>
      <c r="F13" s="26"/>
      <c r="G13" s="26"/>
      <c r="H13" s="26"/>
      <c r="I13" s="26"/>
      <c r="J13" s="26"/>
    </row>
    <row r="14" spans="1:14" s="3" customFormat="1" ht="15" customHeight="1">
      <c r="A14" s="21" t="s">
        <v>10</v>
      </c>
      <c r="B14" s="27">
        <f t="shared" ref="B14:J14" si="0">SUM(B16+B22+B55)</f>
        <v>1667792</v>
      </c>
      <c r="C14" s="27">
        <f t="shared" si="0"/>
        <v>1570153</v>
      </c>
      <c r="D14" s="27">
        <f t="shared" si="0"/>
        <v>97639</v>
      </c>
      <c r="E14" s="28">
        <f t="shared" si="0"/>
        <v>560491</v>
      </c>
      <c r="F14" s="28">
        <f t="shared" si="0"/>
        <v>9703</v>
      </c>
      <c r="G14" s="28">
        <f t="shared" si="0"/>
        <v>917088</v>
      </c>
      <c r="H14" s="28">
        <f t="shared" si="0"/>
        <v>5974</v>
      </c>
      <c r="I14" s="28">
        <f t="shared" si="0"/>
        <v>92574</v>
      </c>
      <c r="J14" s="28">
        <f t="shared" si="0"/>
        <v>81962</v>
      </c>
    </row>
    <row r="15" spans="1:14" ht="15" customHeight="1">
      <c r="A15" s="22"/>
      <c r="B15" s="32"/>
      <c r="C15" s="27"/>
      <c r="D15" s="27"/>
      <c r="E15" s="30"/>
      <c r="F15" s="30"/>
      <c r="G15" s="30"/>
      <c r="H15" s="30"/>
      <c r="I15" s="30"/>
      <c r="J15" s="30"/>
    </row>
    <row r="16" spans="1:14" s="3" customFormat="1" ht="15" customHeight="1">
      <c r="A16" s="21" t="s">
        <v>13</v>
      </c>
      <c r="B16" s="32">
        <f t="shared" ref="B16:J16" si="1">SUM(B17:B20)</f>
        <v>384294</v>
      </c>
      <c r="C16" s="27">
        <f t="shared" si="1"/>
        <v>381689</v>
      </c>
      <c r="D16" s="27">
        <f t="shared" si="1"/>
        <v>2605</v>
      </c>
      <c r="E16" s="27">
        <f t="shared" si="1"/>
        <v>132958</v>
      </c>
      <c r="F16" s="27">
        <f t="shared" si="1"/>
        <v>349</v>
      </c>
      <c r="G16" s="27">
        <f t="shared" si="1"/>
        <v>231981</v>
      </c>
      <c r="H16" s="27">
        <f t="shared" si="1"/>
        <v>1420</v>
      </c>
      <c r="I16" s="27">
        <f t="shared" si="1"/>
        <v>16750</v>
      </c>
      <c r="J16" s="27">
        <f t="shared" si="1"/>
        <v>836</v>
      </c>
    </row>
    <row r="17" spans="1:10" ht="15" customHeight="1">
      <c r="A17" s="22" t="s">
        <v>14</v>
      </c>
      <c r="B17" s="32">
        <f>(C17+D17)</f>
        <v>105814</v>
      </c>
      <c r="C17" s="32">
        <f t="shared" ref="C17:D20" si="2">(E17+G17+I17)</f>
        <v>104044</v>
      </c>
      <c r="D17" s="32">
        <f t="shared" si="2"/>
        <v>1770</v>
      </c>
      <c r="E17" s="33">
        <v>20489</v>
      </c>
      <c r="F17" s="25">
        <v>296</v>
      </c>
      <c r="G17" s="33">
        <v>80788</v>
      </c>
      <c r="H17" s="33">
        <v>1420</v>
      </c>
      <c r="I17" s="33">
        <v>2767</v>
      </c>
      <c r="J17" s="25">
        <v>54</v>
      </c>
    </row>
    <row r="18" spans="1:10" ht="15" customHeight="1">
      <c r="A18" s="22" t="s">
        <v>15</v>
      </c>
      <c r="B18" s="32">
        <f>(C18+D18)</f>
        <v>59414</v>
      </c>
      <c r="C18" s="32">
        <f t="shared" si="2"/>
        <v>59233</v>
      </c>
      <c r="D18" s="32">
        <f t="shared" si="2"/>
        <v>181</v>
      </c>
      <c r="E18" s="33">
        <v>14770</v>
      </c>
      <c r="F18" s="25">
        <v>0</v>
      </c>
      <c r="G18" s="33">
        <v>41904</v>
      </c>
      <c r="H18" s="25">
        <v>0</v>
      </c>
      <c r="I18" s="33">
        <v>2559</v>
      </c>
      <c r="J18" s="25">
        <v>181</v>
      </c>
    </row>
    <row r="19" spans="1:10" ht="15" customHeight="1">
      <c r="A19" s="22" t="s">
        <v>16</v>
      </c>
      <c r="B19" s="32">
        <f>(C19+D19)</f>
        <v>129514</v>
      </c>
      <c r="C19" s="32">
        <f t="shared" si="2"/>
        <v>128945</v>
      </c>
      <c r="D19" s="32">
        <f t="shared" si="2"/>
        <v>569</v>
      </c>
      <c r="E19" s="33">
        <v>52081</v>
      </c>
      <c r="F19" s="25">
        <v>53</v>
      </c>
      <c r="G19" s="33">
        <v>69381</v>
      </c>
      <c r="H19" s="25">
        <v>0</v>
      </c>
      <c r="I19" s="33">
        <v>7483</v>
      </c>
      <c r="J19" s="25">
        <v>516</v>
      </c>
    </row>
    <row r="20" spans="1:10" ht="15" customHeight="1">
      <c r="A20" s="22" t="s">
        <v>17</v>
      </c>
      <c r="B20" s="32">
        <f>(C20+D20)</f>
        <v>89552</v>
      </c>
      <c r="C20" s="32">
        <f t="shared" si="2"/>
        <v>89467</v>
      </c>
      <c r="D20" s="32">
        <f t="shared" si="2"/>
        <v>85</v>
      </c>
      <c r="E20" s="33">
        <v>45618</v>
      </c>
      <c r="F20" s="25">
        <v>0</v>
      </c>
      <c r="G20" s="33">
        <v>39908</v>
      </c>
      <c r="H20" s="25">
        <v>0</v>
      </c>
      <c r="I20" s="33">
        <v>3941</v>
      </c>
      <c r="J20" s="25">
        <v>85</v>
      </c>
    </row>
    <row r="21" spans="1:10" ht="15" customHeight="1">
      <c r="A21" s="22"/>
      <c r="B21" s="32"/>
      <c r="C21" s="27"/>
      <c r="D21" s="29"/>
      <c r="E21" s="31"/>
      <c r="F21" s="31"/>
      <c r="G21" s="31"/>
      <c r="H21" s="31"/>
      <c r="I21" s="31"/>
      <c r="J21" s="31"/>
    </row>
    <row r="22" spans="1:10" s="3" customFormat="1" ht="15" customHeight="1">
      <c r="A22" s="21" t="s">
        <v>18</v>
      </c>
      <c r="B22" s="27">
        <f t="shared" ref="B22:J22" si="3">SUM(B23:B53)</f>
        <v>1278113</v>
      </c>
      <c r="C22" s="27">
        <f t="shared" si="3"/>
        <v>1183179</v>
      </c>
      <c r="D22" s="27">
        <f t="shared" si="3"/>
        <v>94934</v>
      </c>
      <c r="E22" s="27">
        <f t="shared" si="3"/>
        <v>426229</v>
      </c>
      <c r="F22" s="27">
        <f t="shared" si="3"/>
        <v>9354</v>
      </c>
      <c r="G22" s="27">
        <f t="shared" si="3"/>
        <v>681126</v>
      </c>
      <c r="H22" s="27">
        <f t="shared" si="3"/>
        <v>4554</v>
      </c>
      <c r="I22" s="27">
        <f t="shared" si="3"/>
        <v>75824</v>
      </c>
      <c r="J22" s="27">
        <f t="shared" si="3"/>
        <v>81026</v>
      </c>
    </row>
    <row r="23" spans="1:10" ht="15" customHeight="1">
      <c r="A23" s="22" t="s">
        <v>19</v>
      </c>
      <c r="B23" s="32">
        <f t="shared" ref="B23:B53" si="4">SUM(C23:D23)</f>
        <v>14701</v>
      </c>
      <c r="C23" s="32">
        <f t="shared" ref="C23:C53" si="5">SUM(E23,G23,I23)</f>
        <v>14685</v>
      </c>
      <c r="D23" s="32">
        <f t="shared" ref="D23:D53" si="6">SUM(F23,H23,J23)</f>
        <v>16</v>
      </c>
      <c r="E23" s="33">
        <v>3136</v>
      </c>
      <c r="F23" s="25">
        <v>3</v>
      </c>
      <c r="G23" s="33">
        <v>9845</v>
      </c>
      <c r="H23" s="25">
        <v>13</v>
      </c>
      <c r="I23" s="33">
        <v>1704</v>
      </c>
      <c r="J23" s="25">
        <v>0</v>
      </c>
    </row>
    <row r="24" spans="1:10" ht="15" customHeight="1">
      <c r="A24" s="22" t="s">
        <v>20</v>
      </c>
      <c r="B24" s="32">
        <f t="shared" si="4"/>
        <v>12390</v>
      </c>
      <c r="C24" s="32">
        <f t="shared" si="5"/>
        <v>12281</v>
      </c>
      <c r="D24" s="32">
        <f t="shared" si="6"/>
        <v>109</v>
      </c>
      <c r="E24" s="33">
        <v>4811</v>
      </c>
      <c r="F24" s="25">
        <v>1</v>
      </c>
      <c r="G24" s="33">
        <v>6830</v>
      </c>
      <c r="H24" s="25">
        <v>0</v>
      </c>
      <c r="I24" s="25">
        <v>640</v>
      </c>
      <c r="J24" s="25">
        <v>108</v>
      </c>
    </row>
    <row r="25" spans="1:10" ht="15" customHeight="1">
      <c r="A25" s="22" t="s">
        <v>21</v>
      </c>
      <c r="B25" s="32">
        <f t="shared" si="4"/>
        <v>20047</v>
      </c>
      <c r="C25" s="32">
        <f t="shared" si="5"/>
        <v>19966</v>
      </c>
      <c r="D25" s="32">
        <f t="shared" si="6"/>
        <v>81</v>
      </c>
      <c r="E25" s="33">
        <v>8368</v>
      </c>
      <c r="F25" s="25">
        <v>81</v>
      </c>
      <c r="G25" s="33">
        <v>10948</v>
      </c>
      <c r="H25" s="25">
        <v>0</v>
      </c>
      <c r="I25" s="25">
        <v>650</v>
      </c>
      <c r="J25" s="25">
        <v>0</v>
      </c>
    </row>
    <row r="26" spans="1:10" ht="15" customHeight="1">
      <c r="A26" s="22" t="s">
        <v>22</v>
      </c>
      <c r="B26" s="32">
        <f t="shared" si="4"/>
        <v>12175</v>
      </c>
      <c r="C26" s="32">
        <f t="shared" si="5"/>
        <v>11755</v>
      </c>
      <c r="D26" s="32">
        <f t="shared" si="6"/>
        <v>420</v>
      </c>
      <c r="E26" s="33">
        <v>3324</v>
      </c>
      <c r="F26" s="25">
        <v>0</v>
      </c>
      <c r="G26" s="33">
        <v>7691</v>
      </c>
      <c r="H26" s="25">
        <v>0</v>
      </c>
      <c r="I26" s="25">
        <v>740</v>
      </c>
      <c r="J26" s="25">
        <v>420</v>
      </c>
    </row>
    <row r="27" spans="1:10" ht="15" customHeight="1">
      <c r="A27" s="22" t="s">
        <v>23</v>
      </c>
      <c r="B27" s="32">
        <f t="shared" si="4"/>
        <v>46123</v>
      </c>
      <c r="C27" s="32">
        <f t="shared" si="5"/>
        <v>44206</v>
      </c>
      <c r="D27" s="32">
        <f t="shared" si="6"/>
        <v>1917</v>
      </c>
      <c r="E27" s="33">
        <v>19046</v>
      </c>
      <c r="F27" s="25">
        <v>0</v>
      </c>
      <c r="G27" s="33">
        <v>23747</v>
      </c>
      <c r="H27" s="33">
        <v>1297</v>
      </c>
      <c r="I27" s="33">
        <v>1413</v>
      </c>
      <c r="J27" s="25">
        <v>620</v>
      </c>
    </row>
    <row r="28" spans="1:10" ht="15" customHeight="1">
      <c r="A28" s="22" t="s">
        <v>24</v>
      </c>
      <c r="B28" s="32">
        <f t="shared" si="4"/>
        <v>9031</v>
      </c>
      <c r="C28" s="32">
        <f t="shared" si="5"/>
        <v>8929</v>
      </c>
      <c r="D28" s="32">
        <f t="shared" si="6"/>
        <v>102</v>
      </c>
      <c r="E28" s="33">
        <v>4209</v>
      </c>
      <c r="F28" s="25">
        <v>1</v>
      </c>
      <c r="G28" s="33">
        <v>4476</v>
      </c>
      <c r="H28" s="25">
        <v>0</v>
      </c>
      <c r="I28" s="25">
        <v>244</v>
      </c>
      <c r="J28" s="25">
        <v>101</v>
      </c>
    </row>
    <row r="29" spans="1:10" ht="15" customHeight="1">
      <c r="A29" s="22" t="s">
        <v>25</v>
      </c>
      <c r="B29" s="32">
        <f t="shared" si="4"/>
        <v>24231</v>
      </c>
      <c r="C29" s="32">
        <f t="shared" si="5"/>
        <v>21262</v>
      </c>
      <c r="D29" s="32">
        <f t="shared" si="6"/>
        <v>2969</v>
      </c>
      <c r="E29" s="33">
        <v>9142</v>
      </c>
      <c r="F29" s="25">
        <v>229</v>
      </c>
      <c r="G29" s="33">
        <v>11392</v>
      </c>
      <c r="H29" s="25">
        <v>19</v>
      </c>
      <c r="I29" s="25">
        <v>728</v>
      </c>
      <c r="J29" s="33">
        <v>2721</v>
      </c>
    </row>
    <row r="30" spans="1:10" ht="15" customHeight="1">
      <c r="A30" s="22" t="s">
        <v>26</v>
      </c>
      <c r="B30" s="32">
        <f t="shared" si="4"/>
        <v>23896</v>
      </c>
      <c r="C30" s="32">
        <f t="shared" si="5"/>
        <v>23869</v>
      </c>
      <c r="D30" s="32">
        <f t="shared" si="6"/>
        <v>27</v>
      </c>
      <c r="E30" s="33">
        <v>11008</v>
      </c>
      <c r="F30" s="25">
        <v>2</v>
      </c>
      <c r="G30" s="33">
        <v>11784</v>
      </c>
      <c r="H30" s="25">
        <v>1</v>
      </c>
      <c r="I30" s="33">
        <v>1077</v>
      </c>
      <c r="J30" s="25">
        <v>24</v>
      </c>
    </row>
    <row r="31" spans="1:10" ht="15" customHeight="1">
      <c r="A31" s="22" t="s">
        <v>27</v>
      </c>
      <c r="B31" s="32">
        <f t="shared" si="4"/>
        <v>18736</v>
      </c>
      <c r="C31" s="32">
        <f t="shared" si="5"/>
        <v>17626</v>
      </c>
      <c r="D31" s="32">
        <f t="shared" si="6"/>
        <v>1110</v>
      </c>
      <c r="E31" s="33">
        <v>5218</v>
      </c>
      <c r="F31" s="25">
        <v>0</v>
      </c>
      <c r="G31" s="33">
        <v>11731</v>
      </c>
      <c r="H31" s="25">
        <v>21</v>
      </c>
      <c r="I31" s="25">
        <v>677</v>
      </c>
      <c r="J31" s="33">
        <v>1089</v>
      </c>
    </row>
    <row r="32" spans="1:10" ht="15" customHeight="1">
      <c r="A32" s="22" t="s">
        <v>28</v>
      </c>
      <c r="B32" s="32">
        <f t="shared" si="4"/>
        <v>37572</v>
      </c>
      <c r="C32" s="32">
        <f t="shared" si="5"/>
        <v>37354</v>
      </c>
      <c r="D32" s="32">
        <f t="shared" si="6"/>
        <v>218</v>
      </c>
      <c r="E32" s="33">
        <v>12224</v>
      </c>
      <c r="F32" s="25">
        <v>95</v>
      </c>
      <c r="G32" s="33">
        <v>24074</v>
      </c>
      <c r="H32" s="25">
        <v>34</v>
      </c>
      <c r="I32" s="33">
        <v>1056</v>
      </c>
      <c r="J32" s="25">
        <v>89</v>
      </c>
    </row>
    <row r="33" spans="1:10" ht="15" customHeight="1">
      <c r="A33" s="22" t="s">
        <v>29</v>
      </c>
      <c r="B33" s="32">
        <f t="shared" si="4"/>
        <v>78306</v>
      </c>
      <c r="C33" s="32">
        <f t="shared" si="5"/>
        <v>76192</v>
      </c>
      <c r="D33" s="32">
        <f t="shared" si="6"/>
        <v>2114</v>
      </c>
      <c r="E33" s="33">
        <v>22555</v>
      </c>
      <c r="F33" s="25">
        <v>238</v>
      </c>
      <c r="G33" s="33">
        <v>50215</v>
      </c>
      <c r="H33" s="25">
        <v>4</v>
      </c>
      <c r="I33" s="33">
        <v>3422</v>
      </c>
      <c r="J33" s="33">
        <v>1872</v>
      </c>
    </row>
    <row r="34" spans="1:10" ht="15" customHeight="1">
      <c r="A34" s="22" t="s">
        <v>30</v>
      </c>
      <c r="B34" s="32">
        <f t="shared" si="4"/>
        <v>20504</v>
      </c>
      <c r="C34" s="32">
        <f t="shared" si="5"/>
        <v>20378</v>
      </c>
      <c r="D34" s="32">
        <f t="shared" si="6"/>
        <v>126</v>
      </c>
      <c r="E34" s="33">
        <v>11148</v>
      </c>
      <c r="F34" s="25">
        <v>0</v>
      </c>
      <c r="G34" s="33">
        <v>8756</v>
      </c>
      <c r="H34" s="25">
        <v>0</v>
      </c>
      <c r="I34" s="25">
        <v>474</v>
      </c>
      <c r="J34" s="25">
        <v>126</v>
      </c>
    </row>
    <row r="35" spans="1:10" ht="15" customHeight="1">
      <c r="A35" s="22" t="s">
        <v>31</v>
      </c>
      <c r="B35" s="32">
        <f t="shared" si="4"/>
        <v>53871</v>
      </c>
      <c r="C35" s="32">
        <f t="shared" si="5"/>
        <v>53870</v>
      </c>
      <c r="D35" s="32">
        <f t="shared" si="6"/>
        <v>1</v>
      </c>
      <c r="E35" s="33">
        <v>25874</v>
      </c>
      <c r="F35" s="25">
        <v>0</v>
      </c>
      <c r="G35" s="33">
        <v>26289</v>
      </c>
      <c r="H35" s="25">
        <v>1</v>
      </c>
      <c r="I35" s="33">
        <v>1707</v>
      </c>
      <c r="J35" s="25">
        <v>0</v>
      </c>
    </row>
    <row r="36" spans="1:10" ht="15" customHeight="1">
      <c r="A36" s="22" t="s">
        <v>32</v>
      </c>
      <c r="B36" s="32">
        <f t="shared" si="4"/>
        <v>82730</v>
      </c>
      <c r="C36" s="32">
        <f t="shared" si="5"/>
        <v>81940</v>
      </c>
      <c r="D36" s="32">
        <f t="shared" si="6"/>
        <v>790</v>
      </c>
      <c r="E36" s="33">
        <v>16848</v>
      </c>
      <c r="F36" s="25">
        <v>10</v>
      </c>
      <c r="G36" s="33">
        <v>60573</v>
      </c>
      <c r="H36" s="25">
        <v>34</v>
      </c>
      <c r="I36" s="33">
        <v>4519</v>
      </c>
      <c r="J36" s="25">
        <v>746</v>
      </c>
    </row>
    <row r="37" spans="1:10" ht="15" customHeight="1">
      <c r="A37" s="22" t="s">
        <v>33</v>
      </c>
      <c r="B37" s="32">
        <f t="shared" si="4"/>
        <v>102144</v>
      </c>
      <c r="C37" s="32">
        <f t="shared" si="5"/>
        <v>75708</v>
      </c>
      <c r="D37" s="32">
        <f t="shared" si="6"/>
        <v>26436</v>
      </c>
      <c r="E37" s="33">
        <v>28013</v>
      </c>
      <c r="F37" s="33">
        <v>1779</v>
      </c>
      <c r="G37" s="33">
        <v>44047</v>
      </c>
      <c r="H37" s="33">
        <v>1704</v>
      </c>
      <c r="I37" s="33">
        <v>3648</v>
      </c>
      <c r="J37" s="33">
        <v>22953</v>
      </c>
    </row>
    <row r="38" spans="1:10" ht="15" customHeight="1">
      <c r="A38" s="22" t="s">
        <v>34</v>
      </c>
      <c r="B38" s="32">
        <f t="shared" si="4"/>
        <v>38685</v>
      </c>
      <c r="C38" s="32">
        <f t="shared" si="5"/>
        <v>36572</v>
      </c>
      <c r="D38" s="32">
        <f t="shared" si="6"/>
        <v>2113</v>
      </c>
      <c r="E38" s="33">
        <v>7715</v>
      </c>
      <c r="F38" s="25">
        <v>4</v>
      </c>
      <c r="G38" s="33">
        <v>27025</v>
      </c>
      <c r="H38" s="25">
        <v>420</v>
      </c>
      <c r="I38" s="33">
        <v>1832</v>
      </c>
      <c r="J38" s="33">
        <v>1689</v>
      </c>
    </row>
    <row r="39" spans="1:10" ht="15" customHeight="1">
      <c r="A39" s="22" t="s">
        <v>35</v>
      </c>
      <c r="B39" s="32">
        <f t="shared" si="4"/>
        <v>32942</v>
      </c>
      <c r="C39" s="32">
        <f t="shared" si="5"/>
        <v>29878</v>
      </c>
      <c r="D39" s="32">
        <f t="shared" si="6"/>
        <v>3064</v>
      </c>
      <c r="E39" s="33">
        <v>13513</v>
      </c>
      <c r="F39" s="25">
        <v>0</v>
      </c>
      <c r="G39" s="33">
        <v>13833</v>
      </c>
      <c r="H39" s="25">
        <v>0</v>
      </c>
      <c r="I39" s="33">
        <v>2532</v>
      </c>
      <c r="J39" s="33">
        <v>3064</v>
      </c>
    </row>
    <row r="40" spans="1:10" ht="15" customHeight="1">
      <c r="A40" s="22" t="s">
        <v>36</v>
      </c>
      <c r="B40" s="32">
        <f t="shared" si="4"/>
        <v>47631</v>
      </c>
      <c r="C40" s="32">
        <f t="shared" si="5"/>
        <v>43269</v>
      </c>
      <c r="D40" s="32">
        <f t="shared" si="6"/>
        <v>4362</v>
      </c>
      <c r="E40" s="33">
        <v>21472</v>
      </c>
      <c r="F40" s="33">
        <v>4345</v>
      </c>
      <c r="G40" s="33">
        <v>20729</v>
      </c>
      <c r="H40" s="25">
        <v>17</v>
      </c>
      <c r="I40" s="33">
        <v>1068</v>
      </c>
      <c r="J40" s="25">
        <v>0</v>
      </c>
    </row>
    <row r="41" spans="1:10" ht="15" customHeight="1">
      <c r="A41" s="22" t="s">
        <v>37</v>
      </c>
      <c r="B41" s="32">
        <f t="shared" si="4"/>
        <v>39630</v>
      </c>
      <c r="C41" s="32">
        <f t="shared" si="5"/>
        <v>38767</v>
      </c>
      <c r="D41" s="32">
        <f t="shared" si="6"/>
        <v>863</v>
      </c>
      <c r="E41" s="33">
        <v>11393</v>
      </c>
      <c r="F41" s="25">
        <v>0</v>
      </c>
      <c r="G41" s="33">
        <v>24694</v>
      </c>
      <c r="H41" s="25">
        <v>0</v>
      </c>
      <c r="I41" s="33">
        <v>2680</v>
      </c>
      <c r="J41" s="25">
        <v>863</v>
      </c>
    </row>
    <row r="42" spans="1:10" ht="15" customHeight="1">
      <c r="A42" s="22" t="s">
        <v>38</v>
      </c>
      <c r="B42" s="32">
        <f t="shared" si="4"/>
        <v>44824</v>
      </c>
      <c r="C42" s="32">
        <f t="shared" si="5"/>
        <v>44697</v>
      </c>
      <c r="D42" s="32">
        <f t="shared" si="6"/>
        <v>127</v>
      </c>
      <c r="E42" s="33">
        <v>11172</v>
      </c>
      <c r="F42" s="25">
        <v>63</v>
      </c>
      <c r="G42" s="33">
        <v>31222</v>
      </c>
      <c r="H42" s="25">
        <v>2</v>
      </c>
      <c r="I42" s="33">
        <v>2303</v>
      </c>
      <c r="J42" s="25">
        <v>62</v>
      </c>
    </row>
    <row r="43" spans="1:10" ht="15" customHeight="1">
      <c r="A43" s="22" t="s">
        <v>39</v>
      </c>
      <c r="B43" s="32">
        <f t="shared" si="4"/>
        <v>28854</v>
      </c>
      <c r="C43" s="32">
        <f t="shared" si="5"/>
        <v>28214</v>
      </c>
      <c r="D43" s="32">
        <f t="shared" si="6"/>
        <v>640</v>
      </c>
      <c r="E43" s="33">
        <v>5773</v>
      </c>
      <c r="F43" s="25">
        <v>0</v>
      </c>
      <c r="G43" s="33">
        <v>15110</v>
      </c>
      <c r="H43" s="25">
        <v>1</v>
      </c>
      <c r="I43" s="33">
        <v>7331</v>
      </c>
      <c r="J43" s="25">
        <v>639</v>
      </c>
    </row>
    <row r="44" spans="1:10" ht="15" customHeight="1">
      <c r="A44" s="22" t="s">
        <v>40</v>
      </c>
      <c r="B44" s="32">
        <f t="shared" si="4"/>
        <v>18778</v>
      </c>
      <c r="C44" s="32">
        <f t="shared" si="5"/>
        <v>17193</v>
      </c>
      <c r="D44" s="32">
        <f t="shared" si="6"/>
        <v>1585</v>
      </c>
      <c r="E44" s="33">
        <v>8960</v>
      </c>
      <c r="F44" s="25">
        <v>373</v>
      </c>
      <c r="G44" s="33">
        <v>7002</v>
      </c>
      <c r="H44" s="25">
        <v>0</v>
      </c>
      <c r="I44" s="33">
        <v>1231</v>
      </c>
      <c r="J44" s="33">
        <v>1212</v>
      </c>
    </row>
    <row r="45" spans="1:10" ht="15" customHeight="1">
      <c r="A45" s="22" t="s">
        <v>41</v>
      </c>
      <c r="B45" s="32">
        <f t="shared" si="4"/>
        <v>23748</v>
      </c>
      <c r="C45" s="32">
        <f t="shared" si="5"/>
        <v>21310</v>
      </c>
      <c r="D45" s="32">
        <f t="shared" si="6"/>
        <v>2438</v>
      </c>
      <c r="E45" s="33">
        <v>12602</v>
      </c>
      <c r="F45" s="25">
        <v>0</v>
      </c>
      <c r="G45" s="33">
        <v>8588</v>
      </c>
      <c r="H45" s="25">
        <v>0</v>
      </c>
      <c r="I45" s="25">
        <v>120</v>
      </c>
      <c r="J45" s="33">
        <v>2438</v>
      </c>
    </row>
    <row r="46" spans="1:10" ht="15" customHeight="1">
      <c r="A46" s="22" t="s">
        <v>42</v>
      </c>
      <c r="B46" s="32">
        <f t="shared" si="4"/>
        <v>68374</v>
      </c>
      <c r="C46" s="32">
        <f t="shared" si="5"/>
        <v>66983</v>
      </c>
      <c r="D46" s="32">
        <f t="shared" si="6"/>
        <v>1391</v>
      </c>
      <c r="E46" s="33">
        <v>29320</v>
      </c>
      <c r="F46" s="25">
        <v>467</v>
      </c>
      <c r="G46" s="33">
        <v>36771</v>
      </c>
      <c r="H46" s="25">
        <v>822</v>
      </c>
      <c r="I46" s="25">
        <v>892</v>
      </c>
      <c r="J46" s="25">
        <v>102</v>
      </c>
    </row>
    <row r="47" spans="1:10" ht="15" customHeight="1">
      <c r="A47" s="22" t="s">
        <v>43</v>
      </c>
      <c r="B47" s="32">
        <f t="shared" si="4"/>
        <v>22871</v>
      </c>
      <c r="C47" s="32">
        <f t="shared" si="5"/>
        <v>22862</v>
      </c>
      <c r="D47" s="32">
        <f t="shared" si="6"/>
        <v>9</v>
      </c>
      <c r="E47" s="33">
        <v>4835</v>
      </c>
      <c r="F47" s="25">
        <v>0</v>
      </c>
      <c r="G47" s="33">
        <v>16270</v>
      </c>
      <c r="H47" s="25">
        <v>0</v>
      </c>
      <c r="I47" s="33">
        <v>1757</v>
      </c>
      <c r="J47" s="25">
        <v>9</v>
      </c>
    </row>
    <row r="48" spans="1:10" ht="15" customHeight="1">
      <c r="A48" s="22" t="s">
        <v>44</v>
      </c>
      <c r="B48" s="32">
        <f t="shared" si="4"/>
        <v>19427</v>
      </c>
      <c r="C48" s="32">
        <f t="shared" si="5"/>
        <v>18962</v>
      </c>
      <c r="D48" s="32">
        <f t="shared" si="6"/>
        <v>465</v>
      </c>
      <c r="E48" s="33">
        <v>6358</v>
      </c>
      <c r="F48" s="25">
        <v>59</v>
      </c>
      <c r="G48" s="33">
        <v>9016</v>
      </c>
      <c r="H48" s="25">
        <v>48</v>
      </c>
      <c r="I48" s="33">
        <v>3588</v>
      </c>
      <c r="J48" s="25">
        <v>358</v>
      </c>
    </row>
    <row r="49" spans="1:14" ht="15" customHeight="1">
      <c r="A49" s="22" t="s">
        <v>45</v>
      </c>
      <c r="B49" s="32">
        <f t="shared" si="4"/>
        <v>30487</v>
      </c>
      <c r="C49" s="32">
        <f t="shared" si="5"/>
        <v>29789</v>
      </c>
      <c r="D49" s="32">
        <f t="shared" si="6"/>
        <v>698</v>
      </c>
      <c r="E49" s="33">
        <v>15526</v>
      </c>
      <c r="F49" s="25">
        <v>690</v>
      </c>
      <c r="G49" s="33">
        <v>11790</v>
      </c>
      <c r="H49" s="25">
        <v>8</v>
      </c>
      <c r="I49" s="33">
        <v>2473</v>
      </c>
      <c r="J49" s="25">
        <v>0</v>
      </c>
    </row>
    <row r="50" spans="1:14" ht="15" customHeight="1">
      <c r="A50" s="22" t="s">
        <v>46</v>
      </c>
      <c r="B50" s="32">
        <f t="shared" si="4"/>
        <v>40066</v>
      </c>
      <c r="C50" s="32">
        <f t="shared" si="5"/>
        <v>36063</v>
      </c>
      <c r="D50" s="32">
        <f t="shared" si="6"/>
        <v>4003</v>
      </c>
      <c r="E50" s="33">
        <v>13015</v>
      </c>
      <c r="F50" s="25">
        <v>708</v>
      </c>
      <c r="G50" s="33">
        <v>21517</v>
      </c>
      <c r="H50" s="25">
        <v>22</v>
      </c>
      <c r="I50" s="33">
        <v>1531</v>
      </c>
      <c r="J50" s="33">
        <v>3273</v>
      </c>
    </row>
    <row r="51" spans="1:14" ht="15" customHeight="1">
      <c r="A51" s="22" t="s">
        <v>47</v>
      </c>
      <c r="B51" s="32">
        <f t="shared" si="4"/>
        <v>195257</v>
      </c>
      <c r="C51" s="32">
        <f t="shared" si="5"/>
        <v>162018</v>
      </c>
      <c r="D51" s="32">
        <f t="shared" si="6"/>
        <v>33239</v>
      </c>
      <c r="E51" s="33">
        <v>58954</v>
      </c>
      <c r="F51" s="25">
        <v>116</v>
      </c>
      <c r="G51" s="33">
        <v>85139</v>
      </c>
      <c r="H51" s="25">
        <v>10</v>
      </c>
      <c r="I51" s="33">
        <v>17925</v>
      </c>
      <c r="J51" s="33">
        <v>33113</v>
      </c>
    </row>
    <row r="52" spans="1:14" ht="15" customHeight="1">
      <c r="A52" s="22" t="s">
        <v>48</v>
      </c>
      <c r="B52" s="32">
        <f t="shared" si="4"/>
        <v>30299</v>
      </c>
      <c r="C52" s="32">
        <f t="shared" si="5"/>
        <v>27116</v>
      </c>
      <c r="D52" s="32">
        <f t="shared" si="6"/>
        <v>3183</v>
      </c>
      <c r="E52" s="33">
        <v>6429</v>
      </c>
      <c r="F52" s="25">
        <v>83</v>
      </c>
      <c r="G52" s="33">
        <v>17116</v>
      </c>
      <c r="H52" s="25">
        <v>55</v>
      </c>
      <c r="I52" s="33">
        <v>3571</v>
      </c>
      <c r="J52" s="33">
        <v>3045</v>
      </c>
    </row>
    <row r="53" spans="1:14" ht="15" customHeight="1">
      <c r="A53" s="22" t="s">
        <v>49</v>
      </c>
      <c r="B53" s="32">
        <f t="shared" si="4"/>
        <v>39783</v>
      </c>
      <c r="C53" s="32">
        <f t="shared" si="5"/>
        <v>39465</v>
      </c>
      <c r="D53" s="32">
        <f t="shared" si="6"/>
        <v>318</v>
      </c>
      <c r="E53" s="33">
        <v>14268</v>
      </c>
      <c r="F53" s="25">
        <v>7</v>
      </c>
      <c r="G53" s="33">
        <v>22906</v>
      </c>
      <c r="H53" s="25">
        <v>21</v>
      </c>
      <c r="I53" s="33">
        <v>2291</v>
      </c>
      <c r="J53" s="25">
        <v>290</v>
      </c>
    </row>
    <row r="54" spans="1:14" ht="15" customHeight="1">
      <c r="A54" s="22"/>
      <c r="B54" s="35"/>
      <c r="C54" s="34"/>
      <c r="D54" s="34"/>
      <c r="E54" s="31"/>
      <c r="F54" s="22"/>
      <c r="G54" s="31"/>
      <c r="H54" s="22"/>
      <c r="I54" s="31"/>
      <c r="J54" s="25"/>
    </row>
    <row r="55" spans="1:14" ht="15" customHeight="1">
      <c r="A55" s="21" t="s">
        <v>50</v>
      </c>
      <c r="B55" s="32">
        <f t="shared" ref="B55:J55" si="7">SUM(B56:B60)</f>
        <v>5385</v>
      </c>
      <c r="C55" s="27">
        <f t="shared" si="7"/>
        <v>5285</v>
      </c>
      <c r="D55" s="27">
        <f t="shared" si="7"/>
        <v>100</v>
      </c>
      <c r="E55" s="27">
        <f t="shared" si="7"/>
        <v>1304</v>
      </c>
      <c r="F55" s="27">
        <f t="shared" si="7"/>
        <v>0</v>
      </c>
      <c r="G55" s="27">
        <f t="shared" si="7"/>
        <v>3981</v>
      </c>
      <c r="H55" s="34">
        <f t="shared" si="7"/>
        <v>0</v>
      </c>
      <c r="I55" s="34">
        <f t="shared" si="7"/>
        <v>0</v>
      </c>
      <c r="J55" s="34">
        <f t="shared" si="7"/>
        <v>100</v>
      </c>
    </row>
    <row r="56" spans="1:14" ht="15" customHeight="1">
      <c r="A56" s="22" t="s">
        <v>51</v>
      </c>
      <c r="B56" s="32">
        <f>SUM(C56:D56)</f>
        <v>1273</v>
      </c>
      <c r="C56" s="32">
        <f t="shared" ref="C56:D60" si="8">SUM(E56,G56,I56)</f>
        <v>1273</v>
      </c>
      <c r="D56" s="32">
        <f t="shared" si="8"/>
        <v>0</v>
      </c>
      <c r="E56" s="25">
        <v>258</v>
      </c>
      <c r="F56" s="25">
        <v>0</v>
      </c>
      <c r="G56" s="33">
        <v>1015</v>
      </c>
      <c r="H56" s="25">
        <v>0</v>
      </c>
      <c r="I56" s="25">
        <v>0</v>
      </c>
      <c r="J56" s="25">
        <v>0</v>
      </c>
    </row>
    <row r="57" spans="1:14" ht="15" customHeight="1">
      <c r="A57" s="22" t="s">
        <v>52</v>
      </c>
      <c r="B57" s="32">
        <f>SUM(C57:D57)</f>
        <v>0</v>
      </c>
      <c r="C57" s="32">
        <f t="shared" si="8"/>
        <v>0</v>
      </c>
      <c r="D57" s="32">
        <f t="shared" si="8"/>
        <v>0</v>
      </c>
      <c r="E57" s="32">
        <f>SUM(G57,I57,L57)</f>
        <v>0</v>
      </c>
      <c r="F57" s="32">
        <f>SUM(H57,J57,N57)</f>
        <v>0</v>
      </c>
      <c r="G57" s="32">
        <f>SUM(I57,L57,P57)</f>
        <v>0</v>
      </c>
      <c r="H57" s="32">
        <f t="shared" ref="H57:H59" si="9">SUM(J57,N57,R57)</f>
        <v>0</v>
      </c>
      <c r="I57" s="32">
        <f t="shared" ref="I57:I59" si="10">SUM(L57,P57,T57)</f>
        <v>0</v>
      </c>
      <c r="J57" s="32">
        <f t="shared" ref="J57:J59" si="11">SUM(N57,R57,V57)</f>
        <v>0</v>
      </c>
    </row>
    <row r="58" spans="1:14" ht="15" customHeight="1">
      <c r="A58" s="22" t="s">
        <v>53</v>
      </c>
      <c r="B58" s="32">
        <f>SUM(C58:D58)</f>
        <v>0</v>
      </c>
      <c r="C58" s="32">
        <f t="shared" si="8"/>
        <v>0</v>
      </c>
      <c r="D58" s="32">
        <f t="shared" si="8"/>
        <v>0</v>
      </c>
      <c r="E58" s="32">
        <f>SUM(G58,I58,L58)</f>
        <v>0</v>
      </c>
      <c r="F58" s="32">
        <f>SUM(H58,J58,N58)</f>
        <v>0</v>
      </c>
      <c r="G58" s="32">
        <f>SUM(I58,L58,P58)</f>
        <v>0</v>
      </c>
      <c r="H58" s="32">
        <f t="shared" si="9"/>
        <v>0</v>
      </c>
      <c r="I58" s="32">
        <f t="shared" si="10"/>
        <v>0</v>
      </c>
      <c r="J58" s="32">
        <f t="shared" si="11"/>
        <v>0</v>
      </c>
    </row>
    <row r="59" spans="1:14" ht="15" customHeight="1">
      <c r="A59" s="23" t="s">
        <v>54</v>
      </c>
      <c r="B59" s="32">
        <f>SUM(C59:D59)</f>
        <v>0</v>
      </c>
      <c r="C59" s="32">
        <f t="shared" si="8"/>
        <v>0</v>
      </c>
      <c r="D59" s="35">
        <f t="shared" si="8"/>
        <v>0</v>
      </c>
      <c r="E59" s="32">
        <f>SUM(G59,I59,L59)</f>
        <v>0</v>
      </c>
      <c r="F59" s="32">
        <f>SUM(H59,J59,N59)</f>
        <v>0</v>
      </c>
      <c r="G59" s="32">
        <f>SUM(I59,L59,P59)</f>
        <v>0</v>
      </c>
      <c r="H59" s="32">
        <f t="shared" si="9"/>
        <v>0</v>
      </c>
      <c r="I59" s="32">
        <f t="shared" si="10"/>
        <v>0</v>
      </c>
      <c r="J59" s="32">
        <f t="shared" si="11"/>
        <v>0</v>
      </c>
    </row>
    <row r="60" spans="1:14" ht="15" customHeight="1">
      <c r="A60" s="24" t="s">
        <v>55</v>
      </c>
      <c r="B60" s="36">
        <f>SUM(C60:D60)</f>
        <v>4112</v>
      </c>
      <c r="C60" s="36">
        <f t="shared" si="8"/>
        <v>4012</v>
      </c>
      <c r="D60" s="36">
        <f t="shared" si="8"/>
        <v>100</v>
      </c>
      <c r="E60" s="37">
        <v>1046</v>
      </c>
      <c r="F60" s="38">
        <v>0</v>
      </c>
      <c r="G60" s="37">
        <v>2966</v>
      </c>
      <c r="H60" s="38">
        <v>0</v>
      </c>
      <c r="I60" s="38">
        <v>0</v>
      </c>
      <c r="J60" s="38">
        <v>100</v>
      </c>
    </row>
    <row r="61" spans="1:14">
      <c r="A61" s="58" t="s">
        <v>62</v>
      </c>
      <c r="B61" s="59"/>
      <c r="C61" s="59"/>
      <c r="D61" s="11"/>
      <c r="E61" s="10"/>
      <c r="F61" s="8"/>
      <c r="G61" s="10"/>
      <c r="H61" s="10"/>
      <c r="I61" s="10"/>
      <c r="J61" s="10"/>
      <c r="K61" s="10"/>
      <c r="L61" s="10"/>
      <c r="M61" s="10"/>
      <c r="N61" s="11"/>
    </row>
    <row r="62" spans="1:14">
      <c r="A62" s="60" t="s">
        <v>63</v>
      </c>
      <c r="B62" s="59"/>
      <c r="C62" s="59"/>
      <c r="D62" s="8"/>
      <c r="E62" s="12"/>
      <c r="F62" s="12"/>
      <c r="G62" s="12"/>
      <c r="H62" s="12"/>
      <c r="I62" s="12"/>
      <c r="J62" s="12"/>
      <c r="K62" s="13"/>
      <c r="L62" s="14"/>
      <c r="M62" s="8"/>
      <c r="N62" s="8"/>
    </row>
    <row r="63" spans="1:14">
      <c r="A63" s="60" t="s">
        <v>64</v>
      </c>
      <c r="B63" s="59"/>
      <c r="C63" s="59"/>
      <c r="D63" s="8"/>
      <c r="E63" s="12"/>
      <c r="F63" s="12"/>
      <c r="G63" s="12"/>
      <c r="H63" s="12"/>
      <c r="I63" s="12"/>
      <c r="J63" s="12"/>
      <c r="K63" s="12"/>
      <c r="L63" s="12"/>
      <c r="M63" s="8"/>
      <c r="N63" s="8"/>
    </row>
    <row r="64" spans="1:14">
      <c r="A64" s="15"/>
      <c r="B64" s="12"/>
      <c r="C64" s="12"/>
      <c r="D64" s="8"/>
      <c r="E64" s="12"/>
      <c r="F64" s="12"/>
      <c r="G64" s="12"/>
      <c r="H64" s="12"/>
      <c r="I64" s="12"/>
      <c r="J64" s="12"/>
      <c r="K64" s="12"/>
      <c r="L64" s="12"/>
      <c r="M64" s="8"/>
      <c r="N64" s="8"/>
    </row>
    <row r="65" spans="1:17">
      <c r="B65" s="74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7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ht="16.5" customHeight="1">
      <c r="A70" s="89" t="s">
        <v>12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63"/>
      <c r="N70" s="63"/>
      <c r="O70" s="25"/>
      <c r="P70" s="25"/>
      <c r="Q70" s="25"/>
    </row>
    <row r="71" spans="1:17" ht="13.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40"/>
      <c r="L71" s="40"/>
      <c r="M71" s="25"/>
      <c r="N71" s="25"/>
      <c r="O71" s="25"/>
      <c r="P71" s="25"/>
      <c r="Q71" s="25"/>
    </row>
    <row r="72" spans="1:17" s="18" customFormat="1" ht="38.25" customHeight="1">
      <c r="A72" s="87" t="s">
        <v>56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78"/>
      <c r="N72" s="78"/>
    </row>
    <row r="73" spans="1:17" ht="13.5" customHeight="1">
      <c r="A73" s="25"/>
      <c r="B73" s="75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72"/>
      <c r="N73" s="72"/>
      <c r="O73" s="25"/>
      <c r="P73" s="25"/>
      <c r="Q73" s="25"/>
    </row>
    <row r="74" spans="1:17" ht="19.5" customHeight="1">
      <c r="A74" s="99" t="s">
        <v>5</v>
      </c>
      <c r="B74" s="99" t="s">
        <v>10</v>
      </c>
      <c r="C74" s="99" t="s">
        <v>7</v>
      </c>
      <c r="D74" s="99"/>
      <c r="E74" s="100" t="s">
        <v>57</v>
      </c>
      <c r="F74" s="100"/>
      <c r="G74" s="100"/>
      <c r="H74" s="100"/>
      <c r="I74" s="100"/>
      <c r="J74" s="100"/>
      <c r="K74" s="100"/>
      <c r="L74" s="100"/>
      <c r="M74" s="71"/>
      <c r="N74" s="71"/>
      <c r="O74" s="25"/>
      <c r="P74" s="25"/>
      <c r="Q74" s="25"/>
    </row>
    <row r="75" spans="1:17" ht="43.5" customHeight="1">
      <c r="A75" s="99"/>
      <c r="B75" s="99"/>
      <c r="C75" s="99"/>
      <c r="D75" s="99"/>
      <c r="E75" s="81" t="s">
        <v>58</v>
      </c>
      <c r="F75" s="81"/>
      <c r="G75" s="99" t="s">
        <v>59</v>
      </c>
      <c r="H75" s="99"/>
      <c r="I75" s="99" t="s">
        <v>60</v>
      </c>
      <c r="J75" s="99"/>
      <c r="K75" s="81" t="s">
        <v>61</v>
      </c>
      <c r="L75" s="81"/>
      <c r="M75" s="42"/>
      <c r="N75" s="42"/>
      <c r="O75" s="25"/>
      <c r="P75" s="25"/>
      <c r="Q75" s="25"/>
    </row>
    <row r="76" spans="1:17" ht="19.5" customHeight="1">
      <c r="A76" s="99"/>
      <c r="B76" s="99"/>
      <c r="C76" s="44" t="s">
        <v>0</v>
      </c>
      <c r="D76" s="44" t="s">
        <v>11</v>
      </c>
      <c r="E76" s="44" t="s">
        <v>0</v>
      </c>
      <c r="F76" s="44" t="s">
        <v>11</v>
      </c>
      <c r="G76" s="44" t="s">
        <v>0</v>
      </c>
      <c r="H76" s="44" t="s">
        <v>11</v>
      </c>
      <c r="I76" s="44" t="s">
        <v>0</v>
      </c>
      <c r="J76" s="44" t="s">
        <v>11</v>
      </c>
      <c r="K76" s="44" t="s">
        <v>0</v>
      </c>
      <c r="L76" s="44" t="s">
        <v>11</v>
      </c>
      <c r="M76" s="42"/>
      <c r="N76" s="42"/>
      <c r="O76" s="25"/>
      <c r="P76" s="25"/>
      <c r="Q76" s="25"/>
    </row>
    <row r="77" spans="1:17" s="25" customFormat="1" ht="15" customHeight="1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7"/>
      <c r="N77" s="47"/>
    </row>
    <row r="78" spans="1:17" s="50" customFormat="1" ht="15" customHeight="1">
      <c r="A78" s="21" t="s">
        <v>10</v>
      </c>
      <c r="B78" s="48">
        <f t="shared" ref="B78:L78" si="12">SUM(B80+B86+B119)</f>
        <v>8272350</v>
      </c>
      <c r="C78" s="53">
        <f t="shared" si="12"/>
        <v>1699577</v>
      </c>
      <c r="D78" s="53">
        <f t="shared" si="12"/>
        <v>54060</v>
      </c>
      <c r="E78" s="48">
        <f t="shared" si="12"/>
        <v>1041641</v>
      </c>
      <c r="F78" s="48">
        <f t="shared" si="12"/>
        <v>30906</v>
      </c>
      <c r="G78" s="48">
        <f t="shared" si="12"/>
        <v>130182</v>
      </c>
      <c r="H78" s="48">
        <f t="shared" si="12"/>
        <v>2235</v>
      </c>
      <c r="I78" s="48">
        <f t="shared" si="12"/>
        <v>322253</v>
      </c>
      <c r="J78" s="48">
        <f t="shared" si="12"/>
        <v>1853</v>
      </c>
      <c r="K78" s="48">
        <f t="shared" si="12"/>
        <v>205501</v>
      </c>
      <c r="L78" s="48">
        <f t="shared" si="12"/>
        <v>19066</v>
      </c>
      <c r="M78" s="49"/>
      <c r="N78" s="49"/>
    </row>
    <row r="79" spans="1:17" s="25" customFormat="1" ht="15" customHeight="1">
      <c r="A79" s="22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33"/>
      <c r="N79" s="33"/>
    </row>
    <row r="80" spans="1:17" s="50" customFormat="1" ht="15" customHeight="1">
      <c r="A80" s="21" t="s">
        <v>13</v>
      </c>
      <c r="B80" s="51">
        <f t="shared" ref="B80:L80" si="13">SUM(B81:B84)</f>
        <v>2043598</v>
      </c>
      <c r="C80" s="53">
        <f t="shared" si="13"/>
        <v>421254</v>
      </c>
      <c r="D80" s="53">
        <f t="shared" si="13"/>
        <v>5287</v>
      </c>
      <c r="E80" s="48">
        <f t="shared" si="13"/>
        <v>284990</v>
      </c>
      <c r="F80" s="48">
        <f t="shared" si="13"/>
        <v>2524</v>
      </c>
      <c r="G80" s="48">
        <f t="shared" si="13"/>
        <v>27030</v>
      </c>
      <c r="H80" s="48">
        <f t="shared" si="13"/>
        <v>16</v>
      </c>
      <c r="I80" s="48">
        <f t="shared" si="13"/>
        <v>67468</v>
      </c>
      <c r="J80" s="48">
        <f t="shared" si="13"/>
        <v>340</v>
      </c>
      <c r="K80" s="48">
        <f t="shared" si="13"/>
        <v>41766</v>
      </c>
      <c r="L80" s="48">
        <f t="shared" si="13"/>
        <v>2407</v>
      </c>
      <c r="M80" s="49"/>
      <c r="N80" s="49"/>
    </row>
    <row r="81" spans="1:14" s="25" customFormat="1" ht="15" customHeight="1">
      <c r="A81" s="22" t="s">
        <v>14</v>
      </c>
      <c r="B81" s="52">
        <f>(C81+D81+C145+D145+C210+D210)</f>
        <v>596875</v>
      </c>
      <c r="C81" s="52">
        <f t="shared" ref="C81:C124" si="14">(E81+G81+I81+K81)</f>
        <v>115918</v>
      </c>
      <c r="D81" s="52">
        <f t="shared" ref="D81:D124" si="15">(F81+H81+J81+L81)</f>
        <v>5285</v>
      </c>
      <c r="E81" s="54">
        <v>70672</v>
      </c>
      <c r="F81" s="33">
        <v>2522</v>
      </c>
      <c r="G81" s="33">
        <v>9154</v>
      </c>
      <c r="H81" s="25">
        <v>16</v>
      </c>
      <c r="I81" s="33">
        <v>22431</v>
      </c>
      <c r="J81" s="25">
        <v>340</v>
      </c>
      <c r="K81" s="33">
        <v>13661</v>
      </c>
      <c r="L81" s="33">
        <v>2407</v>
      </c>
      <c r="M81" s="33"/>
      <c r="N81" s="33"/>
    </row>
    <row r="82" spans="1:14" s="25" customFormat="1" ht="15" customHeight="1">
      <c r="A82" s="22" t="s">
        <v>15</v>
      </c>
      <c r="B82" s="52">
        <f>(C82+D82+C146+D146+C211+D211)</f>
        <v>331879</v>
      </c>
      <c r="C82" s="52">
        <f t="shared" si="14"/>
        <v>63998</v>
      </c>
      <c r="D82" s="52">
        <f t="shared" si="15"/>
        <v>1</v>
      </c>
      <c r="E82" s="54">
        <v>40273</v>
      </c>
      <c r="F82" s="25">
        <v>1</v>
      </c>
      <c r="G82" s="33">
        <v>5119</v>
      </c>
      <c r="H82" s="25">
        <v>0</v>
      </c>
      <c r="I82" s="33">
        <v>8758</v>
      </c>
      <c r="J82" s="25">
        <v>0</v>
      </c>
      <c r="K82" s="33">
        <v>9848</v>
      </c>
      <c r="L82" s="25">
        <v>0</v>
      </c>
      <c r="M82" s="33"/>
      <c r="N82" s="33"/>
    </row>
    <row r="83" spans="1:14" s="25" customFormat="1" ht="15" customHeight="1">
      <c r="A83" s="22" t="s">
        <v>16</v>
      </c>
      <c r="B83" s="52">
        <f>(C83+D83+C147+D147+C212+D212)</f>
        <v>740129</v>
      </c>
      <c r="C83" s="52">
        <f t="shared" si="14"/>
        <v>145430</v>
      </c>
      <c r="D83" s="52">
        <f t="shared" si="15"/>
        <v>1</v>
      </c>
      <c r="E83" s="54">
        <v>114654</v>
      </c>
      <c r="F83" s="25">
        <v>1</v>
      </c>
      <c r="G83" s="33">
        <v>6142</v>
      </c>
      <c r="H83" s="25">
        <v>0</v>
      </c>
      <c r="I83" s="33">
        <v>17133</v>
      </c>
      <c r="J83" s="25">
        <v>0</v>
      </c>
      <c r="K83" s="33">
        <v>7501</v>
      </c>
      <c r="L83" s="25">
        <v>0</v>
      </c>
      <c r="M83" s="33"/>
      <c r="N83" s="33"/>
    </row>
    <row r="84" spans="1:14" s="25" customFormat="1" ht="15" customHeight="1">
      <c r="A84" s="22" t="s">
        <v>17</v>
      </c>
      <c r="B84" s="52">
        <f>(C84+D84+C148+D148+C213+D213)</f>
        <v>374715</v>
      </c>
      <c r="C84" s="52">
        <f t="shared" si="14"/>
        <v>95908</v>
      </c>
      <c r="D84" s="52">
        <f t="shared" si="15"/>
        <v>0</v>
      </c>
      <c r="E84" s="54">
        <v>59391</v>
      </c>
      <c r="F84" s="25">
        <v>0</v>
      </c>
      <c r="G84" s="33">
        <v>6615</v>
      </c>
      <c r="H84" s="25">
        <v>0</v>
      </c>
      <c r="I84" s="33">
        <v>19146</v>
      </c>
      <c r="J84" s="25">
        <v>0</v>
      </c>
      <c r="K84" s="33">
        <v>10756</v>
      </c>
      <c r="L84" s="25">
        <v>0</v>
      </c>
      <c r="M84" s="33"/>
      <c r="N84" s="33"/>
    </row>
    <row r="85" spans="1:14" s="25" customFormat="1" ht="15" customHeight="1">
      <c r="A85" s="2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33"/>
      <c r="N85" s="33"/>
    </row>
    <row r="86" spans="1:14" s="50" customFormat="1" ht="15" customHeight="1">
      <c r="A86" s="21" t="s">
        <v>18</v>
      </c>
      <c r="B86" s="53">
        <f>SUM(B87:B117)</f>
        <v>6208893</v>
      </c>
      <c r="C86" s="53">
        <f t="shared" ref="C86:L86" si="16">SUM(C87:C117)</f>
        <v>1271952</v>
      </c>
      <c r="D86" s="53">
        <f t="shared" si="16"/>
        <v>48773</v>
      </c>
      <c r="E86" s="48">
        <f t="shared" si="16"/>
        <v>753236</v>
      </c>
      <c r="F86" s="48">
        <f t="shared" si="16"/>
        <v>28382</v>
      </c>
      <c r="G86" s="48">
        <f t="shared" si="16"/>
        <v>102742</v>
      </c>
      <c r="H86" s="48">
        <f t="shared" si="16"/>
        <v>2219</v>
      </c>
      <c r="I86" s="48">
        <f t="shared" si="16"/>
        <v>252491</v>
      </c>
      <c r="J86" s="48">
        <f t="shared" si="16"/>
        <v>1513</v>
      </c>
      <c r="K86" s="48">
        <f t="shared" si="16"/>
        <v>163483</v>
      </c>
      <c r="L86" s="48">
        <f t="shared" si="16"/>
        <v>16659</v>
      </c>
      <c r="M86" s="49"/>
      <c r="N86" s="49"/>
    </row>
    <row r="87" spans="1:14" s="25" customFormat="1" ht="15" customHeight="1">
      <c r="A87" s="22" t="s">
        <v>19</v>
      </c>
      <c r="B87" s="52">
        <f t="shared" ref="B87:B117" si="17">(C87+D87+C151+D151+C216+D216)</f>
        <v>121179</v>
      </c>
      <c r="C87" s="52">
        <f t="shared" si="14"/>
        <v>14862</v>
      </c>
      <c r="D87" s="52">
        <f t="shared" si="15"/>
        <v>8</v>
      </c>
      <c r="E87" s="54">
        <v>12477</v>
      </c>
      <c r="F87" s="25">
        <v>7</v>
      </c>
      <c r="G87" s="25">
        <v>688</v>
      </c>
      <c r="H87" s="25">
        <v>0</v>
      </c>
      <c r="I87" s="33">
        <v>1354</v>
      </c>
      <c r="J87" s="25">
        <v>1</v>
      </c>
      <c r="K87" s="25">
        <v>343</v>
      </c>
      <c r="L87" s="25">
        <v>0</v>
      </c>
      <c r="M87" s="33"/>
      <c r="N87" s="33"/>
    </row>
    <row r="88" spans="1:14" s="25" customFormat="1" ht="15" customHeight="1">
      <c r="A88" s="22" t="s">
        <v>20</v>
      </c>
      <c r="B88" s="52">
        <f t="shared" si="17"/>
        <v>63373</v>
      </c>
      <c r="C88" s="52">
        <f t="shared" si="14"/>
        <v>10786</v>
      </c>
      <c r="D88" s="52">
        <f t="shared" si="15"/>
        <v>4191</v>
      </c>
      <c r="E88" s="54">
        <v>7843</v>
      </c>
      <c r="F88" s="33">
        <v>3847</v>
      </c>
      <c r="G88" s="25">
        <v>457</v>
      </c>
      <c r="H88" s="25">
        <v>11</v>
      </c>
      <c r="I88" s="33">
        <v>2121</v>
      </c>
      <c r="J88" s="25">
        <v>0</v>
      </c>
      <c r="K88" s="25">
        <v>365</v>
      </c>
      <c r="L88" s="25">
        <v>333</v>
      </c>
      <c r="M88" s="33"/>
      <c r="N88" s="33"/>
    </row>
    <row r="89" spans="1:14" s="25" customFormat="1" ht="15" customHeight="1">
      <c r="A89" s="22" t="s">
        <v>21</v>
      </c>
      <c r="B89" s="52">
        <f t="shared" si="17"/>
        <v>97496</v>
      </c>
      <c r="C89" s="52">
        <f t="shared" si="14"/>
        <v>15510</v>
      </c>
      <c r="D89" s="52">
        <f t="shared" si="15"/>
        <v>0</v>
      </c>
      <c r="E89" s="54">
        <v>10113</v>
      </c>
      <c r="F89" s="25">
        <v>0</v>
      </c>
      <c r="G89" s="33">
        <v>2577</v>
      </c>
      <c r="H89" s="25">
        <v>0</v>
      </c>
      <c r="I89" s="33">
        <v>2083</v>
      </c>
      <c r="J89" s="25">
        <v>0</v>
      </c>
      <c r="K89" s="25">
        <v>737</v>
      </c>
      <c r="L89" s="25">
        <v>0</v>
      </c>
      <c r="M89" s="33"/>
      <c r="N89" s="33"/>
    </row>
    <row r="90" spans="1:14" s="25" customFormat="1" ht="15" customHeight="1">
      <c r="A90" s="22" t="s">
        <v>22</v>
      </c>
      <c r="B90" s="52">
        <f t="shared" si="17"/>
        <v>59377</v>
      </c>
      <c r="C90" s="52">
        <f t="shared" si="14"/>
        <v>19790</v>
      </c>
      <c r="D90" s="52">
        <f t="shared" si="15"/>
        <v>0</v>
      </c>
      <c r="E90" s="54">
        <v>9331</v>
      </c>
      <c r="F90" s="25">
        <v>0</v>
      </c>
      <c r="G90" s="33">
        <v>1586</v>
      </c>
      <c r="H90" s="25">
        <v>0</v>
      </c>
      <c r="I90" s="33">
        <v>6097</v>
      </c>
      <c r="J90" s="25">
        <v>0</v>
      </c>
      <c r="K90" s="33">
        <v>2776</v>
      </c>
      <c r="L90" s="25">
        <v>0</v>
      </c>
      <c r="M90" s="33"/>
      <c r="N90" s="33"/>
    </row>
    <row r="91" spans="1:14" s="25" customFormat="1" ht="15" customHeight="1">
      <c r="A91" s="22" t="s">
        <v>23</v>
      </c>
      <c r="B91" s="52">
        <f t="shared" si="17"/>
        <v>115535</v>
      </c>
      <c r="C91" s="52">
        <f t="shared" si="14"/>
        <v>35508</v>
      </c>
      <c r="D91" s="52">
        <f t="shared" si="15"/>
        <v>576</v>
      </c>
      <c r="E91" s="54">
        <v>13948</v>
      </c>
      <c r="F91" s="25">
        <v>170</v>
      </c>
      <c r="G91" s="33">
        <v>5099</v>
      </c>
      <c r="H91" s="25">
        <v>156</v>
      </c>
      <c r="I91" s="33">
        <v>9939</v>
      </c>
      <c r="J91" s="25">
        <v>0</v>
      </c>
      <c r="K91" s="33">
        <v>6522</v>
      </c>
      <c r="L91" s="25">
        <v>250</v>
      </c>
      <c r="M91" s="33"/>
      <c r="N91" s="33"/>
    </row>
    <row r="92" spans="1:14" s="25" customFormat="1" ht="15" customHeight="1">
      <c r="A92" s="22" t="s">
        <v>24</v>
      </c>
      <c r="B92" s="52">
        <f t="shared" si="17"/>
        <v>62112</v>
      </c>
      <c r="C92" s="52">
        <f t="shared" si="14"/>
        <v>5333</v>
      </c>
      <c r="D92" s="52">
        <f t="shared" si="15"/>
        <v>0</v>
      </c>
      <c r="E92" s="54">
        <v>3122</v>
      </c>
      <c r="F92" s="25">
        <v>0</v>
      </c>
      <c r="G92" s="25">
        <v>521</v>
      </c>
      <c r="H92" s="25">
        <v>0</v>
      </c>
      <c r="I92" s="33">
        <v>1108</v>
      </c>
      <c r="J92" s="25">
        <v>0</v>
      </c>
      <c r="K92" s="25">
        <v>582</v>
      </c>
      <c r="L92" s="25">
        <v>0</v>
      </c>
      <c r="M92" s="33"/>
      <c r="N92" s="33"/>
    </row>
    <row r="93" spans="1:14" s="25" customFormat="1" ht="15" customHeight="1">
      <c r="A93" s="22" t="s">
        <v>25</v>
      </c>
      <c r="B93" s="52">
        <f t="shared" si="17"/>
        <v>88734</v>
      </c>
      <c r="C93" s="52">
        <f t="shared" si="14"/>
        <v>31728</v>
      </c>
      <c r="D93" s="52">
        <f t="shared" si="15"/>
        <v>924</v>
      </c>
      <c r="E93" s="54">
        <v>16684</v>
      </c>
      <c r="F93" s="25">
        <v>267</v>
      </c>
      <c r="G93" s="33">
        <v>3252</v>
      </c>
      <c r="H93" s="25">
        <v>278</v>
      </c>
      <c r="I93" s="33">
        <v>6939</v>
      </c>
      <c r="J93" s="25">
        <v>132</v>
      </c>
      <c r="K93" s="33">
        <v>4853</v>
      </c>
      <c r="L93" s="25">
        <v>247</v>
      </c>
      <c r="M93" s="33"/>
      <c r="N93" s="33"/>
    </row>
    <row r="94" spans="1:14" s="25" customFormat="1" ht="15" customHeight="1">
      <c r="A94" s="22" t="s">
        <v>26</v>
      </c>
      <c r="B94" s="52">
        <f t="shared" si="17"/>
        <v>106759</v>
      </c>
      <c r="C94" s="52">
        <f t="shared" si="14"/>
        <v>26010</v>
      </c>
      <c r="D94" s="52">
        <f t="shared" si="15"/>
        <v>10</v>
      </c>
      <c r="E94" s="54">
        <v>19650</v>
      </c>
      <c r="F94" s="25">
        <v>10</v>
      </c>
      <c r="G94" s="33">
        <v>1089</v>
      </c>
      <c r="H94" s="25">
        <v>0</v>
      </c>
      <c r="I94" s="33">
        <v>5263</v>
      </c>
      <c r="J94" s="25">
        <v>0</v>
      </c>
      <c r="K94" s="25">
        <v>8</v>
      </c>
      <c r="L94" s="25">
        <v>0</v>
      </c>
      <c r="M94" s="33"/>
      <c r="N94" s="33"/>
    </row>
    <row r="95" spans="1:14" s="25" customFormat="1" ht="15" customHeight="1">
      <c r="A95" s="22" t="s">
        <v>27</v>
      </c>
      <c r="B95" s="52">
        <f t="shared" si="17"/>
        <v>205693</v>
      </c>
      <c r="C95" s="52">
        <f t="shared" si="14"/>
        <v>6330</v>
      </c>
      <c r="D95" s="52">
        <f t="shared" si="15"/>
        <v>2097</v>
      </c>
      <c r="E95" s="54">
        <v>3745</v>
      </c>
      <c r="F95" s="33">
        <v>1813</v>
      </c>
      <c r="G95" s="25">
        <v>507</v>
      </c>
      <c r="H95" s="25">
        <v>4</v>
      </c>
      <c r="I95" s="33">
        <v>1831</v>
      </c>
      <c r="J95" s="25">
        <v>0</v>
      </c>
      <c r="K95" s="25">
        <v>247</v>
      </c>
      <c r="L95" s="25">
        <v>280</v>
      </c>
      <c r="M95" s="33"/>
      <c r="N95" s="33"/>
    </row>
    <row r="96" spans="1:14" s="25" customFormat="1" ht="15" customHeight="1">
      <c r="A96" s="22" t="s">
        <v>28</v>
      </c>
      <c r="B96" s="52">
        <f t="shared" si="17"/>
        <v>269509</v>
      </c>
      <c r="C96" s="52">
        <f t="shared" si="14"/>
        <v>45998</v>
      </c>
      <c r="D96" s="52">
        <f t="shared" si="15"/>
        <v>442</v>
      </c>
      <c r="E96" s="54">
        <v>30939</v>
      </c>
      <c r="F96" s="25">
        <v>227</v>
      </c>
      <c r="G96" s="33">
        <v>2822</v>
      </c>
      <c r="H96" s="25">
        <v>108</v>
      </c>
      <c r="I96" s="33">
        <v>10052</v>
      </c>
      <c r="J96" s="25">
        <v>1</v>
      </c>
      <c r="K96" s="33">
        <v>2185</v>
      </c>
      <c r="L96" s="25">
        <v>106</v>
      </c>
      <c r="M96" s="33"/>
      <c r="N96" s="33"/>
    </row>
    <row r="97" spans="1:14" s="25" customFormat="1" ht="15" customHeight="1">
      <c r="A97" s="22" t="s">
        <v>29</v>
      </c>
      <c r="B97" s="52">
        <f t="shared" si="17"/>
        <v>528518</v>
      </c>
      <c r="C97" s="52">
        <f t="shared" si="14"/>
        <v>86353</v>
      </c>
      <c r="D97" s="52">
        <f t="shared" si="15"/>
        <v>476</v>
      </c>
      <c r="E97" s="54">
        <v>60098</v>
      </c>
      <c r="F97" s="25">
        <v>238</v>
      </c>
      <c r="G97" s="33">
        <v>4480</v>
      </c>
      <c r="H97" s="25">
        <v>0</v>
      </c>
      <c r="I97" s="33">
        <v>12674</v>
      </c>
      <c r="J97" s="25">
        <v>0</v>
      </c>
      <c r="K97" s="33">
        <v>9101</v>
      </c>
      <c r="L97" s="25">
        <v>238</v>
      </c>
      <c r="M97" s="33"/>
      <c r="N97" s="33"/>
    </row>
    <row r="98" spans="1:14" s="25" customFormat="1" ht="15" customHeight="1">
      <c r="A98" s="22" t="s">
        <v>30</v>
      </c>
      <c r="B98" s="52">
        <f t="shared" si="17"/>
        <v>136898</v>
      </c>
      <c r="C98" s="52">
        <f t="shared" si="14"/>
        <v>25295</v>
      </c>
      <c r="D98" s="52">
        <f t="shared" si="15"/>
        <v>0</v>
      </c>
      <c r="E98" s="54">
        <v>13842</v>
      </c>
      <c r="F98" s="25">
        <v>0</v>
      </c>
      <c r="G98" s="25">
        <v>520</v>
      </c>
      <c r="H98" s="25">
        <v>0</v>
      </c>
      <c r="I98" s="33">
        <v>6027</v>
      </c>
      <c r="J98" s="25">
        <v>0</v>
      </c>
      <c r="K98" s="33">
        <v>4906</v>
      </c>
      <c r="L98" s="25">
        <v>0</v>
      </c>
      <c r="M98" s="33"/>
      <c r="N98" s="33"/>
    </row>
    <row r="99" spans="1:14" s="25" customFormat="1" ht="15" customHeight="1">
      <c r="A99" s="22" t="s">
        <v>31</v>
      </c>
      <c r="B99" s="52">
        <f t="shared" si="17"/>
        <v>234422</v>
      </c>
      <c r="C99" s="52">
        <f t="shared" si="14"/>
        <v>63378</v>
      </c>
      <c r="D99" s="52">
        <f t="shared" si="15"/>
        <v>287</v>
      </c>
      <c r="E99" s="54">
        <v>35785</v>
      </c>
      <c r="F99" s="25">
        <v>10</v>
      </c>
      <c r="G99" s="33">
        <v>5922</v>
      </c>
      <c r="H99" s="25">
        <v>132</v>
      </c>
      <c r="I99" s="33">
        <v>12485</v>
      </c>
      <c r="J99" s="25">
        <v>0</v>
      </c>
      <c r="K99" s="33">
        <v>9186</v>
      </c>
      <c r="L99" s="25">
        <v>145</v>
      </c>
      <c r="M99" s="33"/>
      <c r="N99" s="33"/>
    </row>
    <row r="100" spans="1:14" s="25" customFormat="1" ht="15" customHeight="1">
      <c r="A100" s="22" t="s">
        <v>32</v>
      </c>
      <c r="B100" s="52">
        <f t="shared" si="17"/>
        <v>281369</v>
      </c>
      <c r="C100" s="52">
        <f t="shared" si="14"/>
        <v>59464</v>
      </c>
      <c r="D100" s="52">
        <f t="shared" si="15"/>
        <v>2482</v>
      </c>
      <c r="E100" s="54">
        <v>41819</v>
      </c>
      <c r="F100" s="33">
        <v>2454</v>
      </c>
      <c r="G100" s="33">
        <v>4768</v>
      </c>
      <c r="H100" s="25">
        <v>0</v>
      </c>
      <c r="I100" s="33">
        <v>7386</v>
      </c>
      <c r="J100" s="25">
        <v>0</v>
      </c>
      <c r="K100" s="33">
        <v>5491</v>
      </c>
      <c r="L100" s="25">
        <v>28</v>
      </c>
      <c r="M100" s="33"/>
      <c r="N100" s="33"/>
    </row>
    <row r="101" spans="1:14" s="25" customFormat="1" ht="15" customHeight="1">
      <c r="A101" s="22" t="s">
        <v>33</v>
      </c>
      <c r="B101" s="52">
        <f t="shared" si="17"/>
        <v>434750</v>
      </c>
      <c r="C101" s="52">
        <f t="shared" si="14"/>
        <v>80602</v>
      </c>
      <c r="D101" s="52">
        <f t="shared" si="15"/>
        <v>8036</v>
      </c>
      <c r="E101" s="54">
        <v>49595</v>
      </c>
      <c r="F101" s="33">
        <v>3550</v>
      </c>
      <c r="G101" s="33">
        <v>6111</v>
      </c>
      <c r="H101" s="25">
        <v>969</v>
      </c>
      <c r="I101" s="33">
        <v>16293</v>
      </c>
      <c r="J101" s="25">
        <v>983</v>
      </c>
      <c r="K101" s="33">
        <v>8603</v>
      </c>
      <c r="L101" s="33">
        <v>2534</v>
      </c>
      <c r="M101" s="33"/>
      <c r="N101" s="33"/>
    </row>
    <row r="102" spans="1:14" s="25" customFormat="1" ht="15" customHeight="1">
      <c r="A102" s="22" t="s">
        <v>34</v>
      </c>
      <c r="B102" s="52">
        <f t="shared" si="17"/>
        <v>155379</v>
      </c>
      <c r="C102" s="52">
        <f t="shared" si="14"/>
        <v>34340</v>
      </c>
      <c r="D102" s="52">
        <f t="shared" si="15"/>
        <v>4</v>
      </c>
      <c r="E102" s="54">
        <v>22090</v>
      </c>
      <c r="F102" s="25">
        <v>0</v>
      </c>
      <c r="G102" s="33">
        <v>2561</v>
      </c>
      <c r="H102" s="25">
        <v>0</v>
      </c>
      <c r="I102" s="33">
        <v>5997</v>
      </c>
      <c r="J102" s="25">
        <v>0</v>
      </c>
      <c r="K102" s="33">
        <v>3692</v>
      </c>
      <c r="L102" s="25">
        <v>4</v>
      </c>
      <c r="M102" s="33"/>
      <c r="N102" s="33"/>
    </row>
    <row r="103" spans="1:14" s="25" customFormat="1" ht="15" customHeight="1">
      <c r="A103" s="22" t="s">
        <v>35</v>
      </c>
      <c r="B103" s="52">
        <f t="shared" si="17"/>
        <v>136847</v>
      </c>
      <c r="C103" s="52">
        <f t="shared" si="14"/>
        <v>31026</v>
      </c>
      <c r="D103" s="52">
        <f t="shared" si="15"/>
        <v>84</v>
      </c>
      <c r="E103" s="54">
        <v>15749</v>
      </c>
      <c r="F103" s="25">
        <v>0</v>
      </c>
      <c r="G103" s="33">
        <v>4975</v>
      </c>
      <c r="H103" s="25">
        <v>0</v>
      </c>
      <c r="I103" s="33">
        <v>3197</v>
      </c>
      <c r="J103" s="25">
        <v>0</v>
      </c>
      <c r="K103" s="33">
        <v>7105</v>
      </c>
      <c r="L103" s="25">
        <v>84</v>
      </c>
      <c r="M103" s="33"/>
      <c r="N103" s="33"/>
    </row>
    <row r="104" spans="1:14" s="25" customFormat="1" ht="15" customHeight="1">
      <c r="A104" s="22" t="s">
        <v>36</v>
      </c>
      <c r="B104" s="52">
        <f t="shared" si="17"/>
        <v>250445</v>
      </c>
      <c r="C104" s="52">
        <f t="shared" si="14"/>
        <v>56962</v>
      </c>
      <c r="D104" s="52">
        <f t="shared" si="15"/>
        <v>11743</v>
      </c>
      <c r="E104" s="54">
        <v>37691</v>
      </c>
      <c r="F104" s="33">
        <v>4922</v>
      </c>
      <c r="G104" s="33">
        <v>2407</v>
      </c>
      <c r="H104" s="25">
        <v>0</v>
      </c>
      <c r="I104" s="33">
        <v>5792</v>
      </c>
      <c r="J104" s="25">
        <v>0</v>
      </c>
      <c r="K104" s="33">
        <v>11072</v>
      </c>
      <c r="L104" s="33">
        <v>6821</v>
      </c>
      <c r="M104" s="33"/>
      <c r="N104" s="33"/>
    </row>
    <row r="105" spans="1:14" s="25" customFormat="1" ht="15" customHeight="1">
      <c r="A105" s="22" t="s">
        <v>37</v>
      </c>
      <c r="B105" s="52">
        <f t="shared" si="17"/>
        <v>182273</v>
      </c>
      <c r="C105" s="52">
        <f t="shared" si="14"/>
        <v>46247</v>
      </c>
      <c r="D105" s="52">
        <f t="shared" si="15"/>
        <v>311</v>
      </c>
      <c r="E105" s="54">
        <v>27341</v>
      </c>
      <c r="F105" s="25">
        <v>132</v>
      </c>
      <c r="G105" s="33">
        <v>3621</v>
      </c>
      <c r="H105" s="25">
        <v>0</v>
      </c>
      <c r="I105" s="33">
        <v>9535</v>
      </c>
      <c r="J105" s="25">
        <v>0</v>
      </c>
      <c r="K105" s="33">
        <v>5750</v>
      </c>
      <c r="L105" s="25">
        <v>179</v>
      </c>
      <c r="M105" s="33"/>
      <c r="N105" s="33"/>
    </row>
    <row r="106" spans="1:14" s="25" customFormat="1" ht="15" customHeight="1">
      <c r="A106" s="22" t="s">
        <v>38</v>
      </c>
      <c r="B106" s="52">
        <f t="shared" si="17"/>
        <v>281896</v>
      </c>
      <c r="C106" s="52">
        <f t="shared" si="14"/>
        <v>34045</v>
      </c>
      <c r="D106" s="52">
        <f t="shared" si="15"/>
        <v>9866</v>
      </c>
      <c r="E106" s="54">
        <v>21266</v>
      </c>
      <c r="F106" s="33">
        <v>6325</v>
      </c>
      <c r="G106" s="33">
        <v>1107</v>
      </c>
      <c r="H106" s="25">
        <v>313</v>
      </c>
      <c r="I106" s="33">
        <v>8301</v>
      </c>
      <c r="J106" s="25">
        <v>271</v>
      </c>
      <c r="K106" s="33">
        <v>3371</v>
      </c>
      <c r="L106" s="33">
        <v>2957</v>
      </c>
      <c r="M106" s="33"/>
      <c r="N106" s="33"/>
    </row>
    <row r="107" spans="1:14" s="25" customFormat="1" ht="15" customHeight="1">
      <c r="A107" s="22" t="s">
        <v>39</v>
      </c>
      <c r="B107" s="52">
        <f t="shared" si="17"/>
        <v>116275</v>
      </c>
      <c r="C107" s="52">
        <f t="shared" si="14"/>
        <v>22127</v>
      </c>
      <c r="D107" s="52">
        <f t="shared" si="15"/>
        <v>0</v>
      </c>
      <c r="E107" s="54">
        <v>14911</v>
      </c>
      <c r="F107" s="25">
        <v>0</v>
      </c>
      <c r="G107" s="33">
        <v>1057</v>
      </c>
      <c r="H107" s="25">
        <v>0</v>
      </c>
      <c r="I107" s="33">
        <v>4865</v>
      </c>
      <c r="J107" s="25">
        <v>0</v>
      </c>
      <c r="K107" s="33">
        <v>1294</v>
      </c>
      <c r="L107" s="25">
        <v>0</v>
      </c>
      <c r="M107" s="33"/>
      <c r="N107" s="33"/>
    </row>
    <row r="108" spans="1:14" s="25" customFormat="1" ht="15" customHeight="1">
      <c r="A108" s="22" t="s">
        <v>40</v>
      </c>
      <c r="B108" s="52">
        <f t="shared" si="17"/>
        <v>135087</v>
      </c>
      <c r="C108" s="52">
        <f t="shared" si="14"/>
        <v>32425</v>
      </c>
      <c r="D108" s="52">
        <f t="shared" si="15"/>
        <v>2050</v>
      </c>
      <c r="E108" s="54">
        <v>14423</v>
      </c>
      <c r="F108" s="25">
        <v>853</v>
      </c>
      <c r="G108" s="33">
        <v>4792</v>
      </c>
      <c r="H108" s="25">
        <v>136</v>
      </c>
      <c r="I108" s="33">
        <v>7494</v>
      </c>
      <c r="J108" s="25">
        <v>0</v>
      </c>
      <c r="K108" s="33">
        <v>5716</v>
      </c>
      <c r="L108" s="33">
        <v>1061</v>
      </c>
      <c r="M108" s="33"/>
      <c r="N108" s="33"/>
    </row>
    <row r="109" spans="1:14" s="25" customFormat="1" ht="15" customHeight="1">
      <c r="A109" s="22" t="s">
        <v>41</v>
      </c>
      <c r="B109" s="52">
        <f t="shared" si="17"/>
        <v>333640</v>
      </c>
      <c r="C109" s="52">
        <f t="shared" si="14"/>
        <v>14273</v>
      </c>
      <c r="D109" s="52">
        <f t="shared" si="15"/>
        <v>1</v>
      </c>
      <c r="E109" s="54">
        <v>7129</v>
      </c>
      <c r="F109" s="25">
        <v>0</v>
      </c>
      <c r="G109" s="33">
        <v>1078</v>
      </c>
      <c r="H109" s="25">
        <v>0</v>
      </c>
      <c r="I109" s="33">
        <v>5265</v>
      </c>
      <c r="J109" s="25">
        <v>1</v>
      </c>
      <c r="K109" s="25">
        <v>801</v>
      </c>
      <c r="L109" s="25">
        <v>0</v>
      </c>
      <c r="M109" s="33"/>
      <c r="N109" s="33"/>
    </row>
    <row r="110" spans="1:14" s="25" customFormat="1" ht="15" customHeight="1">
      <c r="A110" s="22" t="s">
        <v>42</v>
      </c>
      <c r="B110" s="52">
        <f t="shared" si="17"/>
        <v>246785</v>
      </c>
      <c r="C110" s="52">
        <f t="shared" si="14"/>
        <v>65092</v>
      </c>
      <c r="D110" s="52">
        <f t="shared" si="15"/>
        <v>873</v>
      </c>
      <c r="E110" s="54">
        <v>30404</v>
      </c>
      <c r="F110" s="25">
        <v>124</v>
      </c>
      <c r="G110" s="33">
        <v>2925</v>
      </c>
      <c r="H110" s="25">
        <v>31</v>
      </c>
      <c r="I110" s="33">
        <v>15061</v>
      </c>
      <c r="J110" s="25">
        <v>0</v>
      </c>
      <c r="K110" s="33">
        <v>16702</v>
      </c>
      <c r="L110" s="25">
        <v>718</v>
      </c>
      <c r="M110" s="33"/>
      <c r="N110" s="33"/>
    </row>
    <row r="111" spans="1:14" s="25" customFormat="1" ht="15" customHeight="1">
      <c r="A111" s="22" t="s">
        <v>43</v>
      </c>
      <c r="B111" s="52">
        <f t="shared" si="17"/>
        <v>151177</v>
      </c>
      <c r="C111" s="52">
        <f t="shared" si="14"/>
        <v>22036</v>
      </c>
      <c r="D111" s="52">
        <f t="shared" si="15"/>
        <v>1401</v>
      </c>
      <c r="E111" s="54">
        <v>14942</v>
      </c>
      <c r="F111" s="33">
        <v>1254</v>
      </c>
      <c r="G111" s="25">
        <v>856</v>
      </c>
      <c r="H111" s="25">
        <v>0</v>
      </c>
      <c r="I111" s="33">
        <v>3298</v>
      </c>
      <c r="J111" s="25">
        <v>0</v>
      </c>
      <c r="K111" s="33">
        <v>2940</v>
      </c>
      <c r="L111" s="25">
        <v>147</v>
      </c>
      <c r="M111" s="33"/>
      <c r="N111" s="33"/>
    </row>
    <row r="112" spans="1:14" s="25" customFormat="1" ht="15" customHeight="1">
      <c r="A112" s="22" t="s">
        <v>44</v>
      </c>
      <c r="B112" s="52">
        <f t="shared" si="17"/>
        <v>96265</v>
      </c>
      <c r="C112" s="52">
        <f t="shared" si="14"/>
        <v>19541</v>
      </c>
      <c r="D112" s="52">
        <f t="shared" si="15"/>
        <v>246</v>
      </c>
      <c r="E112" s="54">
        <v>12706</v>
      </c>
      <c r="F112" s="25">
        <v>161</v>
      </c>
      <c r="G112" s="33">
        <v>1514</v>
      </c>
      <c r="H112" s="25">
        <v>0</v>
      </c>
      <c r="I112" s="33">
        <v>3674</v>
      </c>
      <c r="J112" s="25">
        <v>0</v>
      </c>
      <c r="K112" s="33">
        <v>1647</v>
      </c>
      <c r="L112" s="25">
        <v>85</v>
      </c>
      <c r="M112" s="33"/>
      <c r="N112" s="33"/>
    </row>
    <row r="113" spans="1:14" s="25" customFormat="1" ht="15" customHeight="1">
      <c r="A113" s="22" t="s">
        <v>45</v>
      </c>
      <c r="B113" s="52">
        <f t="shared" si="17"/>
        <v>157774</v>
      </c>
      <c r="C113" s="52">
        <f t="shared" si="14"/>
        <v>37793</v>
      </c>
      <c r="D113" s="52">
        <f t="shared" si="15"/>
        <v>668</v>
      </c>
      <c r="E113" s="54">
        <v>15173</v>
      </c>
      <c r="F113" s="25">
        <v>326</v>
      </c>
      <c r="G113" s="33">
        <v>4772</v>
      </c>
      <c r="H113" s="25">
        <v>56</v>
      </c>
      <c r="I113" s="33">
        <v>9224</v>
      </c>
      <c r="J113" s="25">
        <v>0</v>
      </c>
      <c r="K113" s="33">
        <v>8624</v>
      </c>
      <c r="L113" s="25">
        <v>286</v>
      </c>
      <c r="M113" s="33"/>
      <c r="N113" s="33"/>
    </row>
    <row r="114" spans="1:14" s="25" customFormat="1" ht="15" customHeight="1">
      <c r="A114" s="22" t="s">
        <v>46</v>
      </c>
      <c r="B114" s="52">
        <f t="shared" si="17"/>
        <v>136764</v>
      </c>
      <c r="C114" s="52">
        <f t="shared" si="14"/>
        <v>48632</v>
      </c>
      <c r="D114" s="52">
        <f t="shared" si="15"/>
        <v>984</v>
      </c>
      <c r="E114" s="54">
        <v>28338</v>
      </c>
      <c r="F114" s="25">
        <v>873</v>
      </c>
      <c r="G114" s="33">
        <v>6362</v>
      </c>
      <c r="H114" s="25">
        <v>0</v>
      </c>
      <c r="I114" s="33">
        <v>9015</v>
      </c>
      <c r="J114" s="25">
        <v>0</v>
      </c>
      <c r="K114" s="33">
        <v>4917</v>
      </c>
      <c r="L114" s="25">
        <v>111</v>
      </c>
      <c r="M114" s="33"/>
      <c r="N114" s="33"/>
    </row>
    <row r="115" spans="1:14" s="25" customFormat="1" ht="15" customHeight="1">
      <c r="A115" s="22" t="s">
        <v>47</v>
      </c>
      <c r="B115" s="52">
        <f t="shared" si="17"/>
        <v>720824</v>
      </c>
      <c r="C115" s="52">
        <f t="shared" si="14"/>
        <v>192811</v>
      </c>
      <c r="D115" s="52">
        <f t="shared" si="15"/>
        <v>76</v>
      </c>
      <c r="E115" s="54">
        <v>113795</v>
      </c>
      <c r="F115" s="25">
        <v>58</v>
      </c>
      <c r="G115" s="33">
        <v>16739</v>
      </c>
      <c r="H115" s="25">
        <v>9</v>
      </c>
      <c r="I115" s="33">
        <v>35679</v>
      </c>
      <c r="J115" s="25">
        <v>1</v>
      </c>
      <c r="K115" s="33">
        <v>26598</v>
      </c>
      <c r="L115" s="25">
        <v>8</v>
      </c>
      <c r="M115" s="33"/>
      <c r="N115" s="33"/>
    </row>
    <row r="116" spans="1:14" s="25" customFormat="1" ht="15" customHeight="1">
      <c r="A116" s="22" t="s">
        <v>48</v>
      </c>
      <c r="B116" s="52">
        <f t="shared" si="17"/>
        <v>139498</v>
      </c>
      <c r="C116" s="52">
        <f t="shared" si="14"/>
        <v>35543</v>
      </c>
      <c r="D116" s="52">
        <f t="shared" si="15"/>
        <v>877</v>
      </c>
      <c r="E116" s="54">
        <v>17568</v>
      </c>
      <c r="F116" s="25">
        <v>729</v>
      </c>
      <c r="G116" s="33">
        <v>3281</v>
      </c>
      <c r="H116" s="25">
        <v>0</v>
      </c>
      <c r="I116" s="33">
        <v>8363</v>
      </c>
      <c r="J116" s="25">
        <v>111</v>
      </c>
      <c r="K116" s="33">
        <v>6331</v>
      </c>
      <c r="L116" s="25">
        <v>37</v>
      </c>
      <c r="M116" s="33"/>
      <c r="N116" s="33"/>
    </row>
    <row r="117" spans="1:14" s="25" customFormat="1" ht="15" customHeight="1">
      <c r="A117" s="22" t="s">
        <v>49</v>
      </c>
      <c r="B117" s="52">
        <f t="shared" si="17"/>
        <v>162240</v>
      </c>
      <c r="C117" s="52">
        <f t="shared" si="14"/>
        <v>52112</v>
      </c>
      <c r="D117" s="52">
        <f t="shared" si="15"/>
        <v>60</v>
      </c>
      <c r="E117" s="54">
        <v>30719</v>
      </c>
      <c r="F117" s="25">
        <v>32</v>
      </c>
      <c r="G117" s="33">
        <v>4296</v>
      </c>
      <c r="H117" s="25">
        <v>16</v>
      </c>
      <c r="I117" s="33">
        <v>16079</v>
      </c>
      <c r="J117" s="25">
        <v>12</v>
      </c>
      <c r="K117" s="33">
        <v>1018</v>
      </c>
      <c r="L117" s="25">
        <v>0</v>
      </c>
      <c r="M117" s="33"/>
      <c r="N117" s="33"/>
    </row>
    <row r="118" spans="1:14" s="25" customFormat="1" ht="15" customHeight="1">
      <c r="A118" s="2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33"/>
      <c r="N118" s="33"/>
    </row>
    <row r="119" spans="1:14" s="50" customFormat="1" ht="15" customHeight="1">
      <c r="A119" s="21" t="s">
        <v>50</v>
      </c>
      <c r="B119" s="53">
        <f>SUM(B120:B124)</f>
        <v>19859</v>
      </c>
      <c r="C119" s="53">
        <f t="shared" ref="C119:L119" si="18">SUM(C120:C124)</f>
        <v>6371</v>
      </c>
      <c r="D119" s="53">
        <f t="shared" si="18"/>
        <v>0</v>
      </c>
      <c r="E119" s="48">
        <f t="shared" si="18"/>
        <v>3415</v>
      </c>
      <c r="F119" s="48">
        <f t="shared" si="18"/>
        <v>0</v>
      </c>
      <c r="G119" s="48">
        <f t="shared" si="18"/>
        <v>410</v>
      </c>
      <c r="H119" s="48">
        <f t="shared" si="18"/>
        <v>0</v>
      </c>
      <c r="I119" s="48">
        <f t="shared" si="18"/>
        <v>2294</v>
      </c>
      <c r="J119" s="48">
        <f t="shared" si="18"/>
        <v>0</v>
      </c>
      <c r="K119" s="48">
        <f t="shared" si="18"/>
        <v>252</v>
      </c>
      <c r="L119" s="48">
        <f t="shared" si="18"/>
        <v>0</v>
      </c>
      <c r="M119" s="49"/>
      <c r="N119" s="49"/>
    </row>
    <row r="120" spans="1:14" s="25" customFormat="1" ht="15" customHeight="1">
      <c r="A120" s="22" t="s">
        <v>51</v>
      </c>
      <c r="B120" s="55">
        <f>(C120+D120+C184+D184+C249+D249)</f>
        <v>0</v>
      </c>
      <c r="C120" s="52">
        <f t="shared" si="14"/>
        <v>0</v>
      </c>
      <c r="D120" s="52">
        <f t="shared" si="15"/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33"/>
      <c r="N120" s="33"/>
    </row>
    <row r="121" spans="1:14" s="25" customFormat="1" ht="15" customHeight="1">
      <c r="A121" s="22" t="s">
        <v>52</v>
      </c>
      <c r="B121" s="52">
        <f>(C121+D121+C185+D185+C250+D250)</f>
        <v>0</v>
      </c>
      <c r="C121" s="52">
        <f t="shared" si="14"/>
        <v>0</v>
      </c>
      <c r="D121" s="52">
        <f t="shared" si="15"/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33"/>
      <c r="N121" s="33"/>
    </row>
    <row r="122" spans="1:14" s="25" customFormat="1" ht="15" customHeight="1">
      <c r="A122" s="22" t="s">
        <v>53</v>
      </c>
      <c r="B122" s="52">
        <f>(C122+D122+C186+D186+C251+D251)</f>
        <v>0</v>
      </c>
      <c r="C122" s="52">
        <v>0</v>
      </c>
      <c r="D122" s="52">
        <v>0</v>
      </c>
      <c r="E122" s="31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33"/>
      <c r="N122" s="33"/>
    </row>
    <row r="123" spans="1:14" s="25" customFormat="1" ht="15" customHeight="1">
      <c r="A123" s="23" t="s">
        <v>54</v>
      </c>
      <c r="B123" s="52">
        <f>(C123+D123+C187+D187+C252+D252)</f>
        <v>0</v>
      </c>
      <c r="C123" s="52">
        <f t="shared" si="14"/>
        <v>0</v>
      </c>
      <c r="D123" s="52">
        <f t="shared" si="15"/>
        <v>0</v>
      </c>
      <c r="E123" s="33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33"/>
      <c r="N123" s="33"/>
    </row>
    <row r="124" spans="1:14" s="25" customFormat="1" ht="15" customHeight="1">
      <c r="A124" s="24" t="s">
        <v>55</v>
      </c>
      <c r="B124" s="56">
        <f>(C124+D124+C188+D188+C253+D253)</f>
        <v>19859</v>
      </c>
      <c r="C124" s="56">
        <f t="shared" si="14"/>
        <v>6371</v>
      </c>
      <c r="D124" s="56">
        <f t="shared" si="15"/>
        <v>0</v>
      </c>
      <c r="E124" s="57">
        <v>3415</v>
      </c>
      <c r="F124" s="38">
        <v>0</v>
      </c>
      <c r="G124" s="38">
        <v>410</v>
      </c>
      <c r="H124" s="38">
        <v>0</v>
      </c>
      <c r="I124" s="37">
        <v>2294</v>
      </c>
      <c r="J124" s="38">
        <v>0</v>
      </c>
      <c r="K124" s="38">
        <v>252</v>
      </c>
      <c r="L124" s="38">
        <v>0</v>
      </c>
      <c r="M124" s="47"/>
      <c r="N124" s="47"/>
    </row>
    <row r="125" spans="1:14">
      <c r="A125" s="58" t="s">
        <v>62</v>
      </c>
      <c r="B125" s="59"/>
      <c r="C125" s="59"/>
      <c r="D125" s="16"/>
      <c r="E125" s="16"/>
      <c r="F125" s="16"/>
      <c r="G125" s="16"/>
      <c r="H125" s="16"/>
      <c r="I125" s="16"/>
      <c r="J125" s="16"/>
      <c r="K125" s="16"/>
      <c r="L125" s="16"/>
      <c r="M125" s="11"/>
      <c r="N125" s="11"/>
    </row>
    <row r="126" spans="1:14">
      <c r="A126" s="60" t="s">
        <v>63</v>
      </c>
      <c r="B126" s="59"/>
      <c r="C126" s="59"/>
      <c r="D126" s="12"/>
      <c r="E126" s="12"/>
      <c r="F126" s="12"/>
      <c r="G126" s="12"/>
      <c r="H126" s="12"/>
      <c r="I126" s="12"/>
      <c r="J126" s="12"/>
      <c r="K126" s="13"/>
      <c r="L126" s="14"/>
      <c r="M126" s="8"/>
      <c r="N126" s="8"/>
    </row>
    <row r="127" spans="1:14" ht="15.75">
      <c r="A127" s="60" t="s">
        <v>64</v>
      </c>
      <c r="B127" s="59"/>
      <c r="C127" s="59"/>
      <c r="D127" s="12"/>
      <c r="E127" s="48"/>
      <c r="F127" s="48"/>
      <c r="G127" s="12"/>
      <c r="H127" s="12"/>
      <c r="I127" s="12"/>
      <c r="J127" s="12"/>
      <c r="K127" s="12"/>
      <c r="L127" s="12"/>
      <c r="M127" s="8"/>
      <c r="N127" s="8"/>
    </row>
    <row r="128" spans="1:14">
      <c r="A128" s="15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7">
      <c r="B129" s="74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</row>
    <row r="130" spans="1:17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t="17.25" customHeight="1">
      <c r="A134" s="89" t="s">
        <v>12</v>
      </c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63"/>
      <c r="N134" s="63"/>
      <c r="O134" s="25"/>
      <c r="P134" s="25"/>
      <c r="Q134" s="25"/>
    </row>
    <row r="135" spans="1:17" ht="13.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40"/>
      <c r="L135" s="40"/>
      <c r="M135" s="25"/>
      <c r="N135" s="25"/>
      <c r="O135" s="25"/>
      <c r="P135" s="25"/>
      <c r="Q135" s="25"/>
    </row>
    <row r="136" spans="1:17" ht="38.25" customHeight="1">
      <c r="A136" s="88" t="s">
        <v>65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79"/>
      <c r="N136" s="79"/>
      <c r="O136" s="25"/>
      <c r="P136" s="25"/>
      <c r="Q136" s="25"/>
    </row>
    <row r="137" spans="1:17" ht="13.5" customHeight="1">
      <c r="A137" s="61"/>
      <c r="B137" s="76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47"/>
      <c r="N137" s="47"/>
      <c r="O137" s="25"/>
      <c r="P137" s="25"/>
      <c r="Q137" s="25"/>
    </row>
    <row r="138" spans="1:17" ht="18" customHeight="1">
      <c r="A138" s="90" t="s">
        <v>5</v>
      </c>
      <c r="B138" s="91"/>
      <c r="C138" s="96" t="s">
        <v>57</v>
      </c>
      <c r="D138" s="97"/>
      <c r="E138" s="97"/>
      <c r="F138" s="97"/>
      <c r="G138" s="97"/>
      <c r="H138" s="97"/>
      <c r="I138" s="97"/>
      <c r="J138" s="97"/>
      <c r="K138" s="97"/>
      <c r="L138" s="98"/>
      <c r="M138" s="71"/>
      <c r="N138" s="71"/>
      <c r="O138" s="25"/>
      <c r="P138" s="25"/>
      <c r="Q138" s="25"/>
    </row>
    <row r="139" spans="1:17" ht="36.75" customHeight="1">
      <c r="A139" s="92"/>
      <c r="B139" s="93"/>
      <c r="C139" s="99" t="s">
        <v>7</v>
      </c>
      <c r="D139" s="99"/>
      <c r="E139" s="81" t="s">
        <v>66</v>
      </c>
      <c r="F139" s="81"/>
      <c r="G139" s="81" t="s">
        <v>67</v>
      </c>
      <c r="H139" s="81"/>
      <c r="I139" s="81" t="s">
        <v>68</v>
      </c>
      <c r="J139" s="81"/>
      <c r="K139" s="80" t="s">
        <v>69</v>
      </c>
      <c r="L139" s="80"/>
      <c r="M139" s="71"/>
      <c r="N139" s="71"/>
      <c r="O139" s="25"/>
      <c r="P139" s="25"/>
      <c r="Q139" s="25"/>
    </row>
    <row r="140" spans="1:17" ht="16.5" customHeight="1">
      <c r="A140" s="94"/>
      <c r="B140" s="95"/>
      <c r="C140" s="43" t="s">
        <v>0</v>
      </c>
      <c r="D140" s="43" t="s">
        <v>11</v>
      </c>
      <c r="E140" s="43" t="s">
        <v>0</v>
      </c>
      <c r="F140" s="43" t="s">
        <v>11</v>
      </c>
      <c r="G140" s="43" t="s">
        <v>0</v>
      </c>
      <c r="H140" s="43" t="s">
        <v>11</v>
      </c>
      <c r="I140" s="43" t="s">
        <v>0</v>
      </c>
      <c r="J140" s="43" t="s">
        <v>11</v>
      </c>
      <c r="K140" s="43" t="s">
        <v>0</v>
      </c>
      <c r="L140" s="43" t="s">
        <v>11</v>
      </c>
      <c r="M140" s="62"/>
      <c r="N140" s="42"/>
      <c r="O140" s="25"/>
      <c r="P140" s="25"/>
      <c r="Q140" s="25"/>
    </row>
    <row r="141" spans="1:17" ht="15" customHeight="1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64"/>
      <c r="N141" s="11"/>
    </row>
    <row r="142" spans="1:17" ht="15" customHeight="1">
      <c r="A142" s="21" t="s">
        <v>10</v>
      </c>
      <c r="B142" s="52"/>
      <c r="C142" s="48">
        <f t="shared" ref="C142:L142" si="19">SUM(C144+C150+C183)</f>
        <v>2109305</v>
      </c>
      <c r="D142" s="48">
        <f t="shared" si="19"/>
        <v>79358</v>
      </c>
      <c r="E142" s="48">
        <f t="shared" si="19"/>
        <v>71597</v>
      </c>
      <c r="F142" s="48">
        <f t="shared" si="19"/>
        <v>3110</v>
      </c>
      <c r="G142" s="48">
        <f t="shared" si="19"/>
        <v>1072212</v>
      </c>
      <c r="H142" s="48">
        <f t="shared" si="19"/>
        <v>42507</v>
      </c>
      <c r="I142" s="48">
        <f t="shared" si="19"/>
        <v>918597</v>
      </c>
      <c r="J142" s="48">
        <f t="shared" si="19"/>
        <v>31091</v>
      </c>
      <c r="K142" s="48">
        <f t="shared" si="19"/>
        <v>46899</v>
      </c>
      <c r="L142" s="48">
        <f t="shared" si="19"/>
        <v>2650</v>
      </c>
      <c r="M142" s="65"/>
      <c r="N142" s="8"/>
    </row>
    <row r="143" spans="1:17" ht="15" customHeight="1">
      <c r="A143" s="22"/>
      <c r="B143" s="52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65"/>
      <c r="N143" s="8"/>
    </row>
    <row r="144" spans="1:17" ht="15" customHeight="1">
      <c r="A144" s="21" t="s">
        <v>13</v>
      </c>
      <c r="B144" s="52"/>
      <c r="C144" s="48">
        <f>SUM(C145:C148)</f>
        <v>544077</v>
      </c>
      <c r="D144" s="48">
        <f t="shared" ref="D144:L144" si="20">SUM(D145:D148)</f>
        <v>3214</v>
      </c>
      <c r="E144" s="48">
        <f t="shared" si="20"/>
        <v>15446</v>
      </c>
      <c r="F144" s="48">
        <f t="shared" si="20"/>
        <v>0</v>
      </c>
      <c r="G144" s="48">
        <f t="shared" si="20"/>
        <v>276044</v>
      </c>
      <c r="H144" s="48">
        <f t="shared" si="20"/>
        <v>2911</v>
      </c>
      <c r="I144" s="48">
        <f t="shared" si="20"/>
        <v>233713</v>
      </c>
      <c r="J144" s="48">
        <f t="shared" si="20"/>
        <v>303</v>
      </c>
      <c r="K144" s="48">
        <f t="shared" si="20"/>
        <v>18874</v>
      </c>
      <c r="L144" s="48">
        <f t="shared" si="20"/>
        <v>0</v>
      </c>
      <c r="M144" s="65"/>
      <c r="N144" s="8"/>
    </row>
    <row r="145" spans="1:14" ht="15" customHeight="1">
      <c r="A145" s="22" t="s">
        <v>14</v>
      </c>
      <c r="B145" s="52"/>
      <c r="C145" s="33">
        <f t="shared" ref="C145:D148" si="21">(E145+G145+I145+K145)</f>
        <v>148313</v>
      </c>
      <c r="D145" s="52">
        <f t="shared" si="21"/>
        <v>3198</v>
      </c>
      <c r="E145" s="33">
        <v>6140</v>
      </c>
      <c r="F145" s="25">
        <v>0</v>
      </c>
      <c r="G145" s="33">
        <v>71206</v>
      </c>
      <c r="H145" s="33">
        <v>2903</v>
      </c>
      <c r="I145" s="33">
        <v>55258</v>
      </c>
      <c r="J145" s="25">
        <v>295</v>
      </c>
      <c r="K145" s="33">
        <v>15709</v>
      </c>
      <c r="L145" s="25">
        <v>0</v>
      </c>
      <c r="M145" s="65"/>
      <c r="N145" s="8"/>
    </row>
    <row r="146" spans="1:14" ht="15" customHeight="1">
      <c r="A146" s="22" t="s">
        <v>15</v>
      </c>
      <c r="B146" s="52"/>
      <c r="C146" s="33">
        <f t="shared" si="21"/>
        <v>76199</v>
      </c>
      <c r="D146" s="52">
        <f t="shared" si="21"/>
        <v>0</v>
      </c>
      <c r="E146" s="33">
        <v>3125</v>
      </c>
      <c r="F146" s="25">
        <v>0</v>
      </c>
      <c r="G146" s="33">
        <v>41254</v>
      </c>
      <c r="H146" s="25">
        <v>0</v>
      </c>
      <c r="I146" s="33">
        <v>31562</v>
      </c>
      <c r="J146" s="25">
        <v>0</v>
      </c>
      <c r="K146" s="25">
        <v>258</v>
      </c>
      <c r="L146" s="25">
        <v>0</v>
      </c>
      <c r="M146" s="65"/>
      <c r="N146" s="8"/>
    </row>
    <row r="147" spans="1:14" ht="15" customHeight="1">
      <c r="A147" s="22" t="s">
        <v>16</v>
      </c>
      <c r="B147" s="52"/>
      <c r="C147" s="33">
        <f t="shared" si="21"/>
        <v>211828</v>
      </c>
      <c r="D147" s="52">
        <f t="shared" si="21"/>
        <v>16</v>
      </c>
      <c r="E147" s="25">
        <v>927</v>
      </c>
      <c r="F147" s="25">
        <v>0</v>
      </c>
      <c r="G147" s="33">
        <v>108218</v>
      </c>
      <c r="H147" s="25">
        <v>8</v>
      </c>
      <c r="I147" s="33">
        <v>102220</v>
      </c>
      <c r="J147" s="25">
        <v>8</v>
      </c>
      <c r="K147" s="25">
        <v>463</v>
      </c>
      <c r="L147" s="25">
        <v>0</v>
      </c>
      <c r="M147" s="65"/>
      <c r="N147" s="8"/>
    </row>
    <row r="148" spans="1:14" ht="15" customHeight="1">
      <c r="A148" s="22" t="s">
        <v>17</v>
      </c>
      <c r="B148" s="52"/>
      <c r="C148" s="33">
        <f t="shared" si="21"/>
        <v>107737</v>
      </c>
      <c r="D148" s="52">
        <f t="shared" si="21"/>
        <v>0</v>
      </c>
      <c r="E148" s="33">
        <v>5254</v>
      </c>
      <c r="F148" s="25">
        <v>0</v>
      </c>
      <c r="G148" s="33">
        <v>55366</v>
      </c>
      <c r="H148" s="25">
        <v>0</v>
      </c>
      <c r="I148" s="33">
        <v>44673</v>
      </c>
      <c r="J148" s="25">
        <v>0</v>
      </c>
      <c r="K148" s="33">
        <v>2444</v>
      </c>
      <c r="L148" s="25">
        <v>0</v>
      </c>
      <c r="M148" s="65"/>
      <c r="N148" s="8"/>
    </row>
    <row r="149" spans="1:14" ht="15" customHeight="1">
      <c r="A149" s="2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65"/>
      <c r="N149" s="8"/>
    </row>
    <row r="150" spans="1:14" s="3" customFormat="1" ht="15" customHeight="1">
      <c r="A150" s="21" t="s">
        <v>18</v>
      </c>
      <c r="B150" s="52"/>
      <c r="C150" s="48">
        <f>SUM(C151:C181)</f>
        <v>1559207</v>
      </c>
      <c r="D150" s="53">
        <f t="shared" ref="D150:L150" si="22">SUM(D151:D181)</f>
        <v>76144</v>
      </c>
      <c r="E150" s="48">
        <f t="shared" si="22"/>
        <v>55636</v>
      </c>
      <c r="F150" s="48">
        <f t="shared" si="22"/>
        <v>3110</v>
      </c>
      <c r="G150" s="48">
        <f t="shared" si="22"/>
        <v>793312</v>
      </c>
      <c r="H150" s="48">
        <f t="shared" si="22"/>
        <v>39596</v>
      </c>
      <c r="I150" s="48">
        <f t="shared" si="22"/>
        <v>683194</v>
      </c>
      <c r="J150" s="48">
        <f t="shared" si="22"/>
        <v>30788</v>
      </c>
      <c r="K150" s="48">
        <f t="shared" si="22"/>
        <v>27065</v>
      </c>
      <c r="L150" s="48">
        <f t="shared" si="22"/>
        <v>2650</v>
      </c>
      <c r="M150" s="66"/>
      <c r="N150" s="7"/>
    </row>
    <row r="151" spans="1:14" ht="15" customHeight="1">
      <c r="A151" s="22" t="s">
        <v>19</v>
      </c>
      <c r="B151" s="52"/>
      <c r="C151" s="33">
        <f t="shared" ref="C151:C181" si="23">(E151+G151+I151+K151)</f>
        <v>25171</v>
      </c>
      <c r="D151" s="52">
        <f t="shared" ref="D151:D181" si="24">(F151+H151+J151+L151)</f>
        <v>23</v>
      </c>
      <c r="E151" s="25">
        <v>357</v>
      </c>
      <c r="F151" s="25">
        <v>0</v>
      </c>
      <c r="G151" s="33">
        <v>12543</v>
      </c>
      <c r="H151" s="25">
        <v>13</v>
      </c>
      <c r="I151" s="33">
        <v>12126</v>
      </c>
      <c r="J151" s="25">
        <v>7</v>
      </c>
      <c r="K151" s="25">
        <v>145</v>
      </c>
      <c r="L151" s="25">
        <v>3</v>
      </c>
      <c r="M151" s="65"/>
      <c r="N151" s="8"/>
    </row>
    <row r="152" spans="1:14" ht="15" customHeight="1">
      <c r="A152" s="22" t="s">
        <v>20</v>
      </c>
      <c r="B152" s="52"/>
      <c r="C152" s="33">
        <f t="shared" si="23"/>
        <v>12593</v>
      </c>
      <c r="D152" s="52">
        <f t="shared" si="24"/>
        <v>5691</v>
      </c>
      <c r="E152" s="25">
        <v>106</v>
      </c>
      <c r="F152" s="25">
        <v>16</v>
      </c>
      <c r="G152" s="33">
        <v>6408</v>
      </c>
      <c r="H152" s="33">
        <v>3845</v>
      </c>
      <c r="I152" s="33">
        <v>6079</v>
      </c>
      <c r="J152" s="33">
        <v>1830</v>
      </c>
      <c r="K152" s="25">
        <v>0</v>
      </c>
      <c r="L152" s="25">
        <v>0</v>
      </c>
      <c r="M152" s="65"/>
      <c r="N152" s="8"/>
    </row>
    <row r="153" spans="1:14" ht="15" customHeight="1">
      <c r="A153" s="22" t="s">
        <v>21</v>
      </c>
      <c r="B153" s="52"/>
      <c r="C153" s="33">
        <f t="shared" si="23"/>
        <v>23903</v>
      </c>
      <c r="D153" s="52">
        <f t="shared" si="24"/>
        <v>0</v>
      </c>
      <c r="E153" s="25">
        <v>68</v>
      </c>
      <c r="F153" s="25">
        <v>0</v>
      </c>
      <c r="G153" s="33">
        <v>12990</v>
      </c>
      <c r="H153" s="25">
        <v>0</v>
      </c>
      <c r="I153" s="33">
        <v>10845</v>
      </c>
      <c r="J153" s="25">
        <v>0</v>
      </c>
      <c r="K153" s="25">
        <v>0</v>
      </c>
      <c r="L153" s="25">
        <v>0</v>
      </c>
      <c r="M153" s="65"/>
      <c r="N153" s="8"/>
    </row>
    <row r="154" spans="1:14" ht="15" customHeight="1">
      <c r="A154" s="22" t="s">
        <v>22</v>
      </c>
      <c r="B154" s="52"/>
      <c r="C154" s="33">
        <f t="shared" si="23"/>
        <v>21770</v>
      </c>
      <c r="D154" s="52">
        <f t="shared" si="24"/>
        <v>0</v>
      </c>
      <c r="E154" s="33">
        <v>2253</v>
      </c>
      <c r="F154" s="25">
        <v>0</v>
      </c>
      <c r="G154" s="33">
        <v>9372</v>
      </c>
      <c r="H154" s="25">
        <v>0</v>
      </c>
      <c r="I154" s="33">
        <v>8946</v>
      </c>
      <c r="J154" s="25">
        <v>0</v>
      </c>
      <c r="K154" s="33">
        <v>1199</v>
      </c>
      <c r="L154" s="25">
        <v>0</v>
      </c>
      <c r="M154" s="65"/>
      <c r="N154" s="8"/>
    </row>
    <row r="155" spans="1:14" ht="15" customHeight="1">
      <c r="A155" s="22" t="s">
        <v>23</v>
      </c>
      <c r="B155" s="52"/>
      <c r="C155" s="33">
        <f t="shared" si="23"/>
        <v>35813</v>
      </c>
      <c r="D155" s="52">
        <f t="shared" si="24"/>
        <v>507</v>
      </c>
      <c r="E155" s="33">
        <v>3383</v>
      </c>
      <c r="F155" s="25">
        <v>90</v>
      </c>
      <c r="G155" s="33">
        <v>16980</v>
      </c>
      <c r="H155" s="25">
        <v>275</v>
      </c>
      <c r="I155" s="33">
        <v>15333</v>
      </c>
      <c r="J155" s="25">
        <v>142</v>
      </c>
      <c r="K155" s="25">
        <v>117</v>
      </c>
      <c r="L155" s="25">
        <v>0</v>
      </c>
      <c r="M155" s="65"/>
      <c r="N155" s="8"/>
    </row>
    <row r="156" spans="1:14" ht="15" customHeight="1">
      <c r="A156" s="22" t="s">
        <v>24</v>
      </c>
      <c r="B156" s="52"/>
      <c r="C156" s="33">
        <f t="shared" si="23"/>
        <v>3404</v>
      </c>
      <c r="D156" s="52">
        <f t="shared" si="24"/>
        <v>0</v>
      </c>
      <c r="E156" s="25">
        <v>341</v>
      </c>
      <c r="F156" s="25">
        <v>0</v>
      </c>
      <c r="G156" s="33">
        <v>1617</v>
      </c>
      <c r="H156" s="25">
        <v>0</v>
      </c>
      <c r="I156" s="33">
        <v>1446</v>
      </c>
      <c r="J156" s="25">
        <v>0</v>
      </c>
      <c r="K156" s="25">
        <v>0</v>
      </c>
      <c r="L156" s="25">
        <v>0</v>
      </c>
      <c r="M156" s="65"/>
      <c r="N156" s="8"/>
    </row>
    <row r="157" spans="1:14" ht="15" customHeight="1">
      <c r="A157" s="22" t="s">
        <v>25</v>
      </c>
      <c r="B157" s="52"/>
      <c r="C157" s="33">
        <f t="shared" si="23"/>
        <v>32493</v>
      </c>
      <c r="D157" s="52">
        <f t="shared" si="24"/>
        <v>351</v>
      </c>
      <c r="E157" s="25">
        <v>907</v>
      </c>
      <c r="F157" s="25">
        <v>0</v>
      </c>
      <c r="G157" s="33">
        <v>16997</v>
      </c>
      <c r="H157" s="25">
        <v>260</v>
      </c>
      <c r="I157" s="33">
        <v>13611</v>
      </c>
      <c r="J157" s="25">
        <v>91</v>
      </c>
      <c r="K157" s="25">
        <v>978</v>
      </c>
      <c r="L157" s="25">
        <v>0</v>
      </c>
      <c r="M157" s="65"/>
      <c r="N157" s="8"/>
    </row>
    <row r="158" spans="1:14" ht="15" customHeight="1">
      <c r="A158" s="22" t="s">
        <v>26</v>
      </c>
      <c r="B158" s="52"/>
      <c r="C158" s="33">
        <f t="shared" si="23"/>
        <v>32117</v>
      </c>
      <c r="D158" s="52">
        <f t="shared" si="24"/>
        <v>15</v>
      </c>
      <c r="E158" s="25">
        <v>648</v>
      </c>
      <c r="F158" s="25">
        <v>0</v>
      </c>
      <c r="G158" s="33">
        <v>17921</v>
      </c>
      <c r="H158" s="25">
        <v>9</v>
      </c>
      <c r="I158" s="33">
        <v>13539</v>
      </c>
      <c r="J158" s="25">
        <v>6</v>
      </c>
      <c r="K158" s="25">
        <v>9</v>
      </c>
      <c r="L158" s="25">
        <v>0</v>
      </c>
      <c r="M158" s="65"/>
      <c r="N158" s="8"/>
    </row>
    <row r="159" spans="1:14" ht="15" customHeight="1">
      <c r="A159" s="22" t="s">
        <v>27</v>
      </c>
      <c r="B159" s="52"/>
      <c r="C159" s="33">
        <f t="shared" si="23"/>
        <v>72579</v>
      </c>
      <c r="D159" s="52">
        <f t="shared" si="24"/>
        <v>16171</v>
      </c>
      <c r="E159" s="25">
        <v>817</v>
      </c>
      <c r="F159" s="25">
        <v>0</v>
      </c>
      <c r="G159" s="33">
        <v>36245</v>
      </c>
      <c r="H159" s="33">
        <v>8084</v>
      </c>
      <c r="I159" s="33">
        <v>35516</v>
      </c>
      <c r="J159" s="33">
        <v>8087</v>
      </c>
      <c r="K159" s="25">
        <v>1</v>
      </c>
      <c r="L159" s="25">
        <v>0</v>
      </c>
      <c r="M159" s="65"/>
      <c r="N159" s="8"/>
    </row>
    <row r="160" spans="1:14" ht="15" customHeight="1">
      <c r="A160" s="22" t="s">
        <v>28</v>
      </c>
      <c r="B160" s="52"/>
      <c r="C160" s="33">
        <f t="shared" si="23"/>
        <v>70103</v>
      </c>
      <c r="D160" s="52">
        <f t="shared" si="24"/>
        <v>540</v>
      </c>
      <c r="E160" s="33">
        <v>3390</v>
      </c>
      <c r="F160" s="25">
        <v>6</v>
      </c>
      <c r="G160" s="33">
        <v>35122</v>
      </c>
      <c r="H160" s="25">
        <v>389</v>
      </c>
      <c r="I160" s="33">
        <v>30585</v>
      </c>
      <c r="J160" s="25">
        <v>139</v>
      </c>
      <c r="K160" s="33">
        <v>1006</v>
      </c>
      <c r="L160" s="25">
        <v>6</v>
      </c>
      <c r="M160" s="65"/>
      <c r="N160" s="8"/>
    </row>
    <row r="161" spans="1:14" ht="15" customHeight="1">
      <c r="A161" s="22" t="s">
        <v>29</v>
      </c>
      <c r="B161" s="52"/>
      <c r="C161" s="33">
        <f t="shared" si="23"/>
        <v>108742</v>
      </c>
      <c r="D161" s="52">
        <f t="shared" si="24"/>
        <v>148</v>
      </c>
      <c r="E161" s="33">
        <v>1364</v>
      </c>
      <c r="F161" s="25">
        <v>0</v>
      </c>
      <c r="G161" s="33">
        <v>54101</v>
      </c>
      <c r="H161" s="25">
        <v>148</v>
      </c>
      <c r="I161" s="33">
        <v>49679</v>
      </c>
      <c r="J161" s="25">
        <v>0</v>
      </c>
      <c r="K161" s="33">
        <v>3598</v>
      </c>
      <c r="L161" s="25">
        <v>0</v>
      </c>
      <c r="M161" s="65"/>
      <c r="N161" s="8"/>
    </row>
    <row r="162" spans="1:14" ht="15" customHeight="1">
      <c r="A162" s="22" t="s">
        <v>30</v>
      </c>
      <c r="B162" s="52"/>
      <c r="C162" s="33">
        <f t="shared" si="23"/>
        <v>25186</v>
      </c>
      <c r="D162" s="52">
        <f t="shared" si="24"/>
        <v>4</v>
      </c>
      <c r="E162" s="33">
        <v>1275</v>
      </c>
      <c r="F162" s="25">
        <v>4</v>
      </c>
      <c r="G162" s="33">
        <v>13967</v>
      </c>
      <c r="H162" s="25">
        <v>0</v>
      </c>
      <c r="I162" s="33">
        <v>9944</v>
      </c>
      <c r="J162" s="25">
        <v>0</v>
      </c>
      <c r="K162" s="25">
        <v>0</v>
      </c>
      <c r="L162" s="25">
        <v>0</v>
      </c>
      <c r="M162" s="65"/>
      <c r="N162" s="8"/>
    </row>
    <row r="163" spans="1:14" ht="15" customHeight="1">
      <c r="A163" s="22" t="s">
        <v>31</v>
      </c>
      <c r="B163" s="52"/>
      <c r="C163" s="33">
        <f t="shared" si="23"/>
        <v>73593</v>
      </c>
      <c r="D163" s="52">
        <f t="shared" si="24"/>
        <v>619</v>
      </c>
      <c r="E163" s="33">
        <v>3081</v>
      </c>
      <c r="F163" s="25">
        <v>36</v>
      </c>
      <c r="G163" s="33">
        <v>37498</v>
      </c>
      <c r="H163" s="25">
        <v>448</v>
      </c>
      <c r="I163" s="33">
        <v>30674</v>
      </c>
      <c r="J163" s="25">
        <v>135</v>
      </c>
      <c r="K163" s="33">
        <v>2340</v>
      </c>
      <c r="L163" s="25">
        <v>0</v>
      </c>
      <c r="M163" s="65"/>
      <c r="N163" s="8"/>
    </row>
    <row r="164" spans="1:14" ht="15" customHeight="1">
      <c r="A164" s="22" t="s">
        <v>32</v>
      </c>
      <c r="B164" s="52"/>
      <c r="C164" s="33">
        <f t="shared" si="23"/>
        <v>103545</v>
      </c>
      <c r="D164" s="52">
        <f t="shared" si="24"/>
        <v>1931</v>
      </c>
      <c r="E164" s="33">
        <v>3315</v>
      </c>
      <c r="F164" s="25">
        <v>0</v>
      </c>
      <c r="G164" s="33">
        <v>56085</v>
      </c>
      <c r="H164" s="33">
        <v>1246</v>
      </c>
      <c r="I164" s="33">
        <v>43581</v>
      </c>
      <c r="J164" s="25">
        <v>685</v>
      </c>
      <c r="K164" s="25">
        <v>564</v>
      </c>
      <c r="L164" s="25">
        <v>0</v>
      </c>
      <c r="M164" s="65"/>
      <c r="N164" s="8"/>
    </row>
    <row r="165" spans="1:14" ht="15" customHeight="1">
      <c r="A165" s="22" t="s">
        <v>33</v>
      </c>
      <c r="B165" s="52"/>
      <c r="C165" s="33">
        <f t="shared" si="23"/>
        <v>87117</v>
      </c>
      <c r="D165" s="52">
        <f t="shared" si="24"/>
        <v>2859</v>
      </c>
      <c r="E165" s="33">
        <v>3356</v>
      </c>
      <c r="F165" s="33">
        <v>2804</v>
      </c>
      <c r="G165" s="33">
        <v>44445</v>
      </c>
      <c r="H165" s="25">
        <v>25</v>
      </c>
      <c r="I165" s="33">
        <v>38467</v>
      </c>
      <c r="J165" s="25">
        <v>30</v>
      </c>
      <c r="K165" s="25">
        <v>849</v>
      </c>
      <c r="L165" s="25">
        <v>0</v>
      </c>
      <c r="M165" s="65"/>
      <c r="N165" s="8"/>
    </row>
    <row r="166" spans="1:14" ht="15" customHeight="1">
      <c r="A166" s="22" t="s">
        <v>34</v>
      </c>
      <c r="B166" s="52"/>
      <c r="C166" s="33">
        <f t="shared" si="23"/>
        <v>47077</v>
      </c>
      <c r="D166" s="52">
        <f t="shared" si="24"/>
        <v>4</v>
      </c>
      <c r="E166" s="33">
        <v>2979</v>
      </c>
      <c r="F166" s="25">
        <v>0</v>
      </c>
      <c r="G166" s="33">
        <v>23287</v>
      </c>
      <c r="H166" s="25">
        <v>4</v>
      </c>
      <c r="I166" s="33">
        <v>19241</v>
      </c>
      <c r="J166" s="25">
        <v>0</v>
      </c>
      <c r="K166" s="33">
        <v>1570</v>
      </c>
      <c r="L166" s="25">
        <v>0</v>
      </c>
      <c r="M166" s="65"/>
      <c r="N166" s="8"/>
    </row>
    <row r="167" spans="1:14" ht="15" customHeight="1">
      <c r="A167" s="22" t="s">
        <v>35</v>
      </c>
      <c r="B167" s="52"/>
      <c r="C167" s="33">
        <f t="shared" si="23"/>
        <v>22477</v>
      </c>
      <c r="D167" s="52">
        <f t="shared" si="24"/>
        <v>102</v>
      </c>
      <c r="E167" s="25">
        <v>221</v>
      </c>
      <c r="F167" s="25">
        <v>0</v>
      </c>
      <c r="G167" s="33">
        <v>12661</v>
      </c>
      <c r="H167" s="25">
        <v>101</v>
      </c>
      <c r="I167" s="33">
        <v>9449</v>
      </c>
      <c r="J167" s="25">
        <v>0</v>
      </c>
      <c r="K167" s="25">
        <v>146</v>
      </c>
      <c r="L167" s="25">
        <v>1</v>
      </c>
      <c r="M167" s="65"/>
      <c r="N167" s="8"/>
    </row>
    <row r="168" spans="1:14" ht="15" customHeight="1">
      <c r="A168" s="22" t="s">
        <v>36</v>
      </c>
      <c r="B168" s="52"/>
      <c r="C168" s="33">
        <f t="shared" si="23"/>
        <v>76015</v>
      </c>
      <c r="D168" s="52">
        <f t="shared" si="24"/>
        <v>14632</v>
      </c>
      <c r="E168" s="25">
        <v>194</v>
      </c>
      <c r="F168" s="25">
        <v>0</v>
      </c>
      <c r="G168" s="33">
        <v>41084</v>
      </c>
      <c r="H168" s="33">
        <v>7610</v>
      </c>
      <c r="I168" s="33">
        <v>34241</v>
      </c>
      <c r="J168" s="33">
        <v>6421</v>
      </c>
      <c r="K168" s="25">
        <v>496</v>
      </c>
      <c r="L168" s="25">
        <v>601</v>
      </c>
      <c r="M168" s="65"/>
      <c r="N168" s="8"/>
    </row>
    <row r="169" spans="1:14" ht="15" customHeight="1">
      <c r="A169" s="22" t="s">
        <v>37</v>
      </c>
      <c r="B169" s="52"/>
      <c r="C169" s="33">
        <f t="shared" si="23"/>
        <v>45005</v>
      </c>
      <c r="D169" s="52">
        <f t="shared" si="24"/>
        <v>0</v>
      </c>
      <c r="E169" s="33">
        <v>2053</v>
      </c>
      <c r="F169" s="25">
        <v>0</v>
      </c>
      <c r="G169" s="33">
        <v>23394</v>
      </c>
      <c r="H169" s="25">
        <v>0</v>
      </c>
      <c r="I169" s="33">
        <v>18744</v>
      </c>
      <c r="J169" s="25">
        <v>0</v>
      </c>
      <c r="K169" s="25">
        <v>814</v>
      </c>
      <c r="L169" s="25">
        <v>0</v>
      </c>
      <c r="M169" s="65"/>
      <c r="N169" s="8"/>
    </row>
    <row r="170" spans="1:14" ht="15" customHeight="1">
      <c r="A170" s="22" t="s">
        <v>38</v>
      </c>
      <c r="B170" s="52"/>
      <c r="C170" s="33">
        <f t="shared" si="23"/>
        <v>35851</v>
      </c>
      <c r="D170" s="52">
        <f t="shared" si="24"/>
        <v>14429</v>
      </c>
      <c r="E170" s="33">
        <v>1547</v>
      </c>
      <c r="F170" s="25">
        <v>110</v>
      </c>
      <c r="G170" s="33">
        <v>18728</v>
      </c>
      <c r="H170" s="33">
        <v>7460</v>
      </c>
      <c r="I170" s="33">
        <v>15576</v>
      </c>
      <c r="J170" s="33">
        <v>5789</v>
      </c>
      <c r="K170" s="25">
        <v>0</v>
      </c>
      <c r="L170" s="33">
        <v>1070</v>
      </c>
      <c r="M170" s="65"/>
      <c r="N170" s="8"/>
    </row>
    <row r="171" spans="1:14" ht="15" customHeight="1">
      <c r="A171" s="22" t="s">
        <v>39</v>
      </c>
      <c r="B171" s="52"/>
      <c r="C171" s="33">
        <f t="shared" si="23"/>
        <v>31750</v>
      </c>
      <c r="D171" s="52">
        <f t="shared" si="24"/>
        <v>18</v>
      </c>
      <c r="E171" s="33">
        <v>1248</v>
      </c>
      <c r="F171" s="25">
        <v>0</v>
      </c>
      <c r="G171" s="33">
        <v>15914</v>
      </c>
      <c r="H171" s="25">
        <v>18</v>
      </c>
      <c r="I171" s="33">
        <v>14588</v>
      </c>
      <c r="J171" s="25">
        <v>0</v>
      </c>
      <c r="K171" s="25">
        <v>0</v>
      </c>
      <c r="L171" s="25">
        <v>0</v>
      </c>
      <c r="M171" s="65"/>
      <c r="N171" s="8"/>
    </row>
    <row r="172" spans="1:14" ht="15" customHeight="1">
      <c r="A172" s="22" t="s">
        <v>40</v>
      </c>
      <c r="B172" s="52"/>
      <c r="C172" s="33">
        <f t="shared" si="23"/>
        <v>30688</v>
      </c>
      <c r="D172" s="52">
        <f t="shared" si="24"/>
        <v>2951</v>
      </c>
      <c r="E172" s="33">
        <v>3730</v>
      </c>
      <c r="F172" s="25">
        <v>0</v>
      </c>
      <c r="G172" s="33">
        <v>11136</v>
      </c>
      <c r="H172" s="33">
        <v>1866</v>
      </c>
      <c r="I172" s="33">
        <v>11078</v>
      </c>
      <c r="J172" s="33">
        <v>1038</v>
      </c>
      <c r="K172" s="33">
        <v>4744</v>
      </c>
      <c r="L172" s="25">
        <v>47</v>
      </c>
      <c r="M172" s="65"/>
      <c r="N172" s="8"/>
    </row>
    <row r="173" spans="1:14" ht="15" customHeight="1">
      <c r="A173" s="22" t="s">
        <v>41</v>
      </c>
      <c r="B173" s="52"/>
      <c r="C173" s="33">
        <f t="shared" si="23"/>
        <v>13511</v>
      </c>
      <c r="D173" s="52">
        <f t="shared" si="24"/>
        <v>2</v>
      </c>
      <c r="E173" s="25">
        <v>552</v>
      </c>
      <c r="F173" s="25">
        <v>0</v>
      </c>
      <c r="G173" s="33">
        <v>7388</v>
      </c>
      <c r="H173" s="25">
        <v>0</v>
      </c>
      <c r="I173" s="33">
        <v>5549</v>
      </c>
      <c r="J173" s="25">
        <v>2</v>
      </c>
      <c r="K173" s="25">
        <v>22</v>
      </c>
      <c r="L173" s="25">
        <v>0</v>
      </c>
      <c r="M173" s="65"/>
      <c r="N173" s="8"/>
    </row>
    <row r="174" spans="1:14" ht="15" customHeight="1">
      <c r="A174" s="22" t="s">
        <v>42</v>
      </c>
      <c r="B174" s="52"/>
      <c r="C174" s="33">
        <f t="shared" si="23"/>
        <v>73950</v>
      </c>
      <c r="D174" s="52">
        <f t="shared" si="24"/>
        <v>2022</v>
      </c>
      <c r="E174" s="33">
        <v>1583</v>
      </c>
      <c r="F174" s="25">
        <v>39</v>
      </c>
      <c r="G174" s="33">
        <v>39960</v>
      </c>
      <c r="H174" s="25">
        <v>743</v>
      </c>
      <c r="I174" s="33">
        <v>32121</v>
      </c>
      <c r="J174" s="25">
        <v>318</v>
      </c>
      <c r="K174" s="25">
        <v>286</v>
      </c>
      <c r="L174" s="25">
        <v>922</v>
      </c>
      <c r="M174" s="65"/>
      <c r="N174" s="8"/>
    </row>
    <row r="175" spans="1:14" ht="15" customHeight="1">
      <c r="A175" s="22" t="s">
        <v>43</v>
      </c>
      <c r="B175" s="52"/>
      <c r="C175" s="33">
        <f t="shared" si="23"/>
        <v>24694</v>
      </c>
      <c r="D175" s="52">
        <f t="shared" si="24"/>
        <v>6974</v>
      </c>
      <c r="E175" s="33">
        <v>3077</v>
      </c>
      <c r="F175" s="25">
        <v>0</v>
      </c>
      <c r="G175" s="33">
        <v>11453</v>
      </c>
      <c r="H175" s="33">
        <v>3945</v>
      </c>
      <c r="I175" s="33">
        <v>9793</v>
      </c>
      <c r="J175" s="33">
        <v>3029</v>
      </c>
      <c r="K175" s="25">
        <v>371</v>
      </c>
      <c r="L175" s="25">
        <v>0</v>
      </c>
      <c r="M175" s="65"/>
      <c r="N175" s="8"/>
    </row>
    <row r="176" spans="1:14" ht="15" customHeight="1">
      <c r="A176" s="22" t="s">
        <v>44</v>
      </c>
      <c r="B176" s="52"/>
      <c r="C176" s="33">
        <f t="shared" si="23"/>
        <v>28619</v>
      </c>
      <c r="D176" s="52">
        <f t="shared" si="24"/>
        <v>306</v>
      </c>
      <c r="E176" s="25">
        <v>785</v>
      </c>
      <c r="F176" s="25">
        <v>0</v>
      </c>
      <c r="G176" s="33">
        <v>14010</v>
      </c>
      <c r="H176" s="25">
        <v>153</v>
      </c>
      <c r="I176" s="33">
        <v>13680</v>
      </c>
      <c r="J176" s="25">
        <v>153</v>
      </c>
      <c r="K176" s="25">
        <v>144</v>
      </c>
      <c r="L176" s="25">
        <v>0</v>
      </c>
      <c r="M176" s="65"/>
      <c r="N176" s="8"/>
    </row>
    <row r="177" spans="1:14" ht="15" customHeight="1">
      <c r="A177" s="22" t="s">
        <v>45</v>
      </c>
      <c r="B177" s="52"/>
      <c r="C177" s="33">
        <f t="shared" si="23"/>
        <v>32330</v>
      </c>
      <c r="D177" s="52">
        <f t="shared" si="24"/>
        <v>1344</v>
      </c>
      <c r="E177" s="33">
        <v>2076</v>
      </c>
      <c r="F177" s="25">
        <v>0</v>
      </c>
      <c r="G177" s="33">
        <v>16066</v>
      </c>
      <c r="H177" s="25">
        <v>697</v>
      </c>
      <c r="I177" s="33">
        <v>13468</v>
      </c>
      <c r="J177" s="25">
        <v>647</v>
      </c>
      <c r="K177" s="25">
        <v>720</v>
      </c>
      <c r="L177" s="25">
        <v>0</v>
      </c>
      <c r="M177" s="65"/>
      <c r="N177" s="8"/>
    </row>
    <row r="178" spans="1:14" ht="15" customHeight="1">
      <c r="A178" s="22" t="s">
        <v>46</v>
      </c>
      <c r="B178" s="52"/>
      <c r="C178" s="33">
        <f t="shared" si="23"/>
        <v>38132</v>
      </c>
      <c r="D178" s="52">
        <f t="shared" si="24"/>
        <v>1695</v>
      </c>
      <c r="E178" s="25">
        <v>527</v>
      </c>
      <c r="F178" s="25">
        <v>0</v>
      </c>
      <c r="G178" s="33">
        <v>20206</v>
      </c>
      <c r="H178" s="25">
        <v>944</v>
      </c>
      <c r="I178" s="33">
        <v>16632</v>
      </c>
      <c r="J178" s="25">
        <v>751</v>
      </c>
      <c r="K178" s="25">
        <v>767</v>
      </c>
      <c r="L178" s="25">
        <v>0</v>
      </c>
      <c r="M178" s="65"/>
      <c r="N178" s="8"/>
    </row>
    <row r="179" spans="1:14" ht="15" customHeight="1">
      <c r="A179" s="22" t="s">
        <v>47</v>
      </c>
      <c r="B179" s="52"/>
      <c r="C179" s="33">
        <f t="shared" si="23"/>
        <v>231481</v>
      </c>
      <c r="D179" s="52">
        <f t="shared" si="24"/>
        <v>116</v>
      </c>
      <c r="E179" s="33">
        <v>8094</v>
      </c>
      <c r="F179" s="25">
        <v>5</v>
      </c>
      <c r="G179" s="33">
        <v>115823</v>
      </c>
      <c r="H179" s="25">
        <v>58</v>
      </c>
      <c r="I179" s="33">
        <v>104002</v>
      </c>
      <c r="J179" s="25">
        <v>53</v>
      </c>
      <c r="K179" s="33">
        <v>3562</v>
      </c>
      <c r="L179" s="25">
        <v>0</v>
      </c>
      <c r="M179" s="65"/>
      <c r="N179" s="8"/>
    </row>
    <row r="180" spans="1:14" ht="15" customHeight="1">
      <c r="A180" s="22" t="s">
        <v>48</v>
      </c>
      <c r="B180" s="52"/>
      <c r="C180" s="33">
        <f t="shared" si="23"/>
        <v>34397</v>
      </c>
      <c r="D180" s="52">
        <f t="shared" si="24"/>
        <v>2591</v>
      </c>
      <c r="E180" s="25">
        <v>900</v>
      </c>
      <c r="F180" s="25">
        <v>0</v>
      </c>
      <c r="G180" s="33">
        <v>17049</v>
      </c>
      <c r="H180" s="33">
        <v>1224</v>
      </c>
      <c r="I180" s="33">
        <v>15868</v>
      </c>
      <c r="J180" s="33">
        <v>1367</v>
      </c>
      <c r="K180" s="25">
        <v>580</v>
      </c>
      <c r="L180" s="25">
        <v>0</v>
      </c>
      <c r="M180" s="65"/>
      <c r="N180" s="8"/>
    </row>
    <row r="181" spans="1:14" ht="15" customHeight="1">
      <c r="A181" s="22" t="s">
        <v>49</v>
      </c>
      <c r="B181" s="52"/>
      <c r="C181" s="33">
        <f t="shared" si="23"/>
        <v>65101</v>
      </c>
      <c r="D181" s="52">
        <f t="shared" si="24"/>
        <v>99</v>
      </c>
      <c r="E181" s="33">
        <v>1409</v>
      </c>
      <c r="F181" s="25">
        <v>0</v>
      </c>
      <c r="G181" s="33">
        <v>32862</v>
      </c>
      <c r="H181" s="25">
        <v>31</v>
      </c>
      <c r="I181" s="33">
        <v>28793</v>
      </c>
      <c r="J181" s="25">
        <v>68</v>
      </c>
      <c r="K181" s="33">
        <v>2037</v>
      </c>
      <c r="L181" s="25">
        <v>0</v>
      </c>
      <c r="M181" s="65"/>
      <c r="N181" s="8"/>
    </row>
    <row r="182" spans="1:14" ht="15" customHeight="1">
      <c r="A182" s="22"/>
      <c r="B182" s="52"/>
      <c r="C182" s="33"/>
      <c r="D182" s="52"/>
      <c r="E182" s="52"/>
      <c r="F182" s="52"/>
      <c r="G182" s="52"/>
      <c r="H182" s="52"/>
      <c r="I182" s="52"/>
      <c r="J182" s="52"/>
      <c r="K182" s="52"/>
      <c r="L182" s="52"/>
      <c r="M182" s="65"/>
      <c r="N182" s="8"/>
    </row>
    <row r="183" spans="1:14" ht="15" customHeight="1">
      <c r="A183" s="21" t="s">
        <v>50</v>
      </c>
      <c r="B183" s="52"/>
      <c r="C183" s="49">
        <f>SUM(C184:C188)</f>
        <v>6021</v>
      </c>
      <c r="D183" s="48">
        <f t="shared" ref="D183:L183" si="25">SUM(D184:D188)</f>
        <v>0</v>
      </c>
      <c r="E183" s="48">
        <f t="shared" si="25"/>
        <v>515</v>
      </c>
      <c r="F183" s="48">
        <f t="shared" si="25"/>
        <v>0</v>
      </c>
      <c r="G183" s="48">
        <f t="shared" si="25"/>
        <v>2856</v>
      </c>
      <c r="H183" s="48">
        <f t="shared" si="25"/>
        <v>0</v>
      </c>
      <c r="I183" s="48">
        <f t="shared" si="25"/>
        <v>1690</v>
      </c>
      <c r="J183" s="48">
        <f t="shared" si="25"/>
        <v>0</v>
      </c>
      <c r="K183" s="48">
        <f t="shared" si="25"/>
        <v>960</v>
      </c>
      <c r="L183" s="48">
        <f t="shared" si="25"/>
        <v>0</v>
      </c>
      <c r="M183" s="65"/>
      <c r="N183" s="8"/>
    </row>
    <row r="184" spans="1:14" ht="15" customHeight="1">
      <c r="A184" s="22" t="s">
        <v>51</v>
      </c>
      <c r="B184" s="55"/>
      <c r="C184" s="33">
        <f t="shared" ref="C184:D188" si="26">(E184+G184+I184+K184)</f>
        <v>0</v>
      </c>
      <c r="D184" s="33">
        <f t="shared" si="26"/>
        <v>0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12"/>
      <c r="N184" s="8"/>
    </row>
    <row r="185" spans="1:14" ht="15" customHeight="1">
      <c r="A185" s="22" t="s">
        <v>52</v>
      </c>
      <c r="B185" s="55"/>
      <c r="C185" s="33">
        <f t="shared" si="26"/>
        <v>0</v>
      </c>
      <c r="D185" s="33">
        <f t="shared" si="26"/>
        <v>0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12"/>
      <c r="N185" s="8"/>
    </row>
    <row r="186" spans="1:14" ht="15" customHeight="1">
      <c r="A186" s="22" t="s">
        <v>53</v>
      </c>
      <c r="B186" s="55"/>
      <c r="C186" s="33">
        <f t="shared" si="26"/>
        <v>0</v>
      </c>
      <c r="D186" s="33">
        <f t="shared" si="26"/>
        <v>0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12"/>
      <c r="N186" s="8"/>
    </row>
    <row r="187" spans="1:14" ht="15" customHeight="1">
      <c r="A187" s="23" t="s">
        <v>54</v>
      </c>
      <c r="B187" s="55"/>
      <c r="C187" s="33">
        <f t="shared" si="26"/>
        <v>0</v>
      </c>
      <c r="D187" s="33">
        <f t="shared" si="26"/>
        <v>0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12"/>
      <c r="N187" s="8"/>
    </row>
    <row r="188" spans="1:14" ht="15" customHeight="1">
      <c r="A188" s="24" t="s">
        <v>55</v>
      </c>
      <c r="B188" s="56"/>
      <c r="C188" s="37">
        <f t="shared" si="26"/>
        <v>6021</v>
      </c>
      <c r="D188" s="37">
        <f t="shared" si="26"/>
        <v>0</v>
      </c>
      <c r="E188" s="38">
        <v>515</v>
      </c>
      <c r="F188" s="38">
        <v>0</v>
      </c>
      <c r="G188" s="37">
        <v>2856</v>
      </c>
      <c r="H188" s="38">
        <v>0</v>
      </c>
      <c r="I188" s="37">
        <v>1690</v>
      </c>
      <c r="J188" s="38">
        <v>0</v>
      </c>
      <c r="K188" s="38">
        <v>960</v>
      </c>
      <c r="L188" s="38">
        <v>0</v>
      </c>
      <c r="M188" s="10"/>
      <c r="N188" s="11"/>
    </row>
    <row r="189" spans="1:14">
      <c r="A189" s="58" t="s">
        <v>62</v>
      </c>
      <c r="B189" s="59"/>
      <c r="C189" s="59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</row>
    <row r="190" spans="1:14" ht="15.75">
      <c r="A190" s="60" t="s">
        <v>63</v>
      </c>
      <c r="B190" s="59"/>
      <c r="C190" s="59"/>
      <c r="D190" s="12"/>
      <c r="E190" s="33"/>
      <c r="F190" s="12"/>
      <c r="G190" s="12"/>
      <c r="H190" s="12"/>
      <c r="I190" s="12"/>
      <c r="J190" s="12"/>
      <c r="K190" s="12"/>
      <c r="L190" s="12"/>
      <c r="M190" s="12"/>
      <c r="N190" s="8"/>
    </row>
    <row r="191" spans="1:14">
      <c r="A191" s="60" t="s">
        <v>64</v>
      </c>
      <c r="B191" s="59"/>
      <c r="C191" s="59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8"/>
    </row>
    <row r="192" spans="1:14">
      <c r="A192" s="58" t="s">
        <v>70</v>
      </c>
      <c r="B192" s="59"/>
      <c r="C192" s="59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8"/>
    </row>
    <row r="193" spans="1:17" ht="15" customHeight="1">
      <c r="A193" s="9"/>
      <c r="B193" s="12"/>
      <c r="C193" s="12"/>
      <c r="D193" s="8"/>
      <c r="E193" s="12"/>
      <c r="F193" s="12"/>
      <c r="G193" s="12"/>
      <c r="H193" s="12"/>
      <c r="I193" s="12"/>
      <c r="J193" s="12"/>
      <c r="K193" s="12"/>
      <c r="L193" s="12"/>
    </row>
    <row r="194" spans="1:17">
      <c r="B194" s="74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 spans="1:17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1:17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 ht="16.5" customHeight="1">
      <c r="A199" s="89" t="s">
        <v>12</v>
      </c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63"/>
      <c r="N199" s="63"/>
      <c r="O199" s="25"/>
      <c r="P199" s="25"/>
      <c r="Q199" s="25"/>
    </row>
    <row r="200" spans="1:17" ht="13.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40"/>
      <c r="L200" s="40"/>
      <c r="M200" s="25"/>
      <c r="N200" s="25"/>
      <c r="O200" s="25"/>
      <c r="P200" s="25"/>
      <c r="Q200" s="25"/>
    </row>
    <row r="201" spans="1:17" ht="38.25" customHeight="1">
      <c r="A201" s="88" t="s">
        <v>71</v>
      </c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68"/>
      <c r="N201" s="68"/>
      <c r="O201" s="25"/>
      <c r="P201" s="25"/>
      <c r="Q201" s="25"/>
    </row>
    <row r="202" spans="1:17" ht="13.5" customHeight="1">
      <c r="A202" s="61"/>
      <c r="B202" s="76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47"/>
      <c r="N202" s="47"/>
      <c r="O202" s="25"/>
      <c r="P202" s="25"/>
      <c r="Q202" s="25"/>
    </row>
    <row r="203" spans="1:17" s="67" customFormat="1" ht="18" customHeight="1">
      <c r="A203" s="90" t="s">
        <v>5</v>
      </c>
      <c r="B203" s="91"/>
      <c r="C203" s="96" t="s">
        <v>57</v>
      </c>
      <c r="D203" s="97"/>
      <c r="E203" s="97"/>
      <c r="F203" s="97"/>
      <c r="G203" s="97"/>
      <c r="H203" s="97"/>
      <c r="I203" s="97"/>
      <c r="J203" s="97"/>
      <c r="K203" s="97"/>
      <c r="L203" s="98"/>
      <c r="M203" s="71"/>
      <c r="N203" s="71"/>
    </row>
    <row r="204" spans="1:17" s="67" customFormat="1" ht="48" customHeight="1">
      <c r="A204" s="92"/>
      <c r="B204" s="93"/>
      <c r="C204" s="99" t="s">
        <v>7</v>
      </c>
      <c r="D204" s="99"/>
      <c r="E204" s="80" t="s">
        <v>72</v>
      </c>
      <c r="F204" s="80"/>
      <c r="G204" s="80" t="s">
        <v>73</v>
      </c>
      <c r="H204" s="80"/>
      <c r="I204" s="80" t="s">
        <v>74</v>
      </c>
      <c r="J204" s="80"/>
      <c r="K204" s="81" t="s">
        <v>2</v>
      </c>
      <c r="L204" s="81"/>
      <c r="M204" s="42"/>
      <c r="N204" s="42"/>
    </row>
    <row r="205" spans="1:17" s="67" customFormat="1" ht="18" customHeight="1">
      <c r="A205" s="94"/>
      <c r="B205" s="95"/>
      <c r="C205" s="43" t="s">
        <v>0</v>
      </c>
      <c r="D205" s="43" t="s">
        <v>11</v>
      </c>
      <c r="E205" s="43" t="s">
        <v>0</v>
      </c>
      <c r="F205" s="43" t="s">
        <v>11</v>
      </c>
      <c r="G205" s="43" t="s">
        <v>0</v>
      </c>
      <c r="H205" s="43" t="s">
        <v>11</v>
      </c>
      <c r="I205" s="43" t="s">
        <v>0</v>
      </c>
      <c r="J205" s="43" t="s">
        <v>11</v>
      </c>
      <c r="K205" s="43" t="s">
        <v>0</v>
      </c>
      <c r="L205" s="43" t="s">
        <v>11</v>
      </c>
      <c r="M205" s="62"/>
      <c r="N205" s="42"/>
    </row>
    <row r="206" spans="1:17" s="25" customFormat="1" ht="15" customHeight="1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64"/>
      <c r="N206" s="47"/>
    </row>
    <row r="207" spans="1:17" s="25" customFormat="1" ht="15" customHeight="1">
      <c r="A207" s="21" t="s">
        <v>10</v>
      </c>
      <c r="B207" s="52"/>
      <c r="C207" s="53">
        <f t="shared" ref="C207:L207" si="27">SUM(C209+C215+C248)</f>
        <v>2324215</v>
      </c>
      <c r="D207" s="49">
        <f t="shared" si="27"/>
        <v>2005835</v>
      </c>
      <c r="E207" s="49">
        <f t="shared" si="27"/>
        <v>519914</v>
      </c>
      <c r="F207" s="49">
        <f t="shared" si="27"/>
        <v>18793</v>
      </c>
      <c r="G207" s="49">
        <f t="shared" si="27"/>
        <v>77043</v>
      </c>
      <c r="H207" s="49">
        <f t="shared" si="27"/>
        <v>1604</v>
      </c>
      <c r="I207" s="49">
        <f t="shared" si="27"/>
        <v>324644</v>
      </c>
      <c r="J207" s="49">
        <f t="shared" si="27"/>
        <v>17075</v>
      </c>
      <c r="K207" s="49">
        <f t="shared" si="27"/>
        <v>1402614</v>
      </c>
      <c r="L207" s="49">
        <f t="shared" si="27"/>
        <v>1968363</v>
      </c>
      <c r="M207" s="65"/>
      <c r="N207" s="33"/>
    </row>
    <row r="208" spans="1:17" s="25" customFormat="1" ht="15" customHeight="1">
      <c r="A208" s="22"/>
      <c r="B208" s="52"/>
      <c r="C208" s="52"/>
      <c r="D208" s="53"/>
      <c r="E208" s="51"/>
      <c r="F208" s="51"/>
      <c r="G208" s="51"/>
      <c r="H208" s="51"/>
      <c r="I208" s="51"/>
      <c r="J208" s="51"/>
      <c r="K208" s="51"/>
      <c r="L208" s="51"/>
      <c r="M208" s="65"/>
      <c r="N208" s="33"/>
    </row>
    <row r="209" spans="1:14" s="25" customFormat="1" ht="15" customHeight="1">
      <c r="A209" s="21" t="s">
        <v>13</v>
      </c>
      <c r="B209" s="52"/>
      <c r="C209" s="53">
        <f>SUM(C210:C213)</f>
        <v>655199</v>
      </c>
      <c r="D209" s="53">
        <f t="shared" ref="D209:L209" si="28">SUM(D210:D213)</f>
        <v>414567</v>
      </c>
      <c r="E209" s="49">
        <f t="shared" si="28"/>
        <v>182447</v>
      </c>
      <c r="F209" s="49">
        <f t="shared" si="28"/>
        <v>228</v>
      </c>
      <c r="G209" s="49">
        <f t="shared" si="28"/>
        <v>23729</v>
      </c>
      <c r="H209" s="49">
        <f t="shared" si="28"/>
        <v>55</v>
      </c>
      <c r="I209" s="49">
        <f t="shared" si="28"/>
        <v>99195</v>
      </c>
      <c r="J209" s="48">
        <f t="shared" si="28"/>
        <v>58</v>
      </c>
      <c r="K209" s="48">
        <f t="shared" si="28"/>
        <v>349828</v>
      </c>
      <c r="L209" s="48">
        <f t="shared" si="28"/>
        <v>414226</v>
      </c>
      <c r="M209" s="65"/>
      <c r="N209" s="33"/>
    </row>
    <row r="210" spans="1:14" s="25" customFormat="1" ht="15" customHeight="1">
      <c r="A210" s="22" t="s">
        <v>14</v>
      </c>
      <c r="B210" s="52"/>
      <c r="C210" s="52">
        <f t="shared" ref="C210:C253" si="29">(E210+G210+I210+K210)</f>
        <v>155022</v>
      </c>
      <c r="D210" s="52">
        <f t="shared" ref="D210:D253" si="30">(F210+H210+J210+L210)</f>
        <v>169139</v>
      </c>
      <c r="E210" s="33">
        <v>37909</v>
      </c>
      <c r="F210" s="25">
        <v>194</v>
      </c>
      <c r="G210" s="33">
        <v>8586</v>
      </c>
      <c r="H210" s="25">
        <v>55</v>
      </c>
      <c r="I210" s="33">
        <v>13647</v>
      </c>
      <c r="J210" s="25">
        <v>58</v>
      </c>
      <c r="K210" s="33">
        <v>94880</v>
      </c>
      <c r="L210" s="33">
        <v>168832</v>
      </c>
      <c r="M210" s="65"/>
      <c r="N210" s="33"/>
    </row>
    <row r="211" spans="1:14" s="25" customFormat="1" ht="15" customHeight="1">
      <c r="A211" s="22" t="s">
        <v>15</v>
      </c>
      <c r="B211" s="52"/>
      <c r="C211" s="52">
        <f t="shared" si="29"/>
        <v>89372</v>
      </c>
      <c r="D211" s="52">
        <f t="shared" si="30"/>
        <v>102309</v>
      </c>
      <c r="E211" s="33">
        <v>21935</v>
      </c>
      <c r="F211" s="25">
        <v>0</v>
      </c>
      <c r="G211" s="33">
        <v>2787</v>
      </c>
      <c r="H211" s="25">
        <v>0</v>
      </c>
      <c r="I211" s="33">
        <v>13368</v>
      </c>
      <c r="J211" s="25">
        <v>0</v>
      </c>
      <c r="K211" s="33">
        <v>51282</v>
      </c>
      <c r="L211" s="33">
        <v>102309</v>
      </c>
      <c r="M211" s="65"/>
      <c r="N211" s="33"/>
    </row>
    <row r="212" spans="1:14" s="25" customFormat="1" ht="15" customHeight="1">
      <c r="A212" s="22" t="s">
        <v>16</v>
      </c>
      <c r="B212" s="52"/>
      <c r="C212" s="52">
        <f t="shared" si="29"/>
        <v>262363</v>
      </c>
      <c r="D212" s="52">
        <f t="shared" si="30"/>
        <v>120491</v>
      </c>
      <c r="E212" s="33">
        <v>68634</v>
      </c>
      <c r="F212" s="25">
        <v>8</v>
      </c>
      <c r="G212" s="33">
        <v>7039</v>
      </c>
      <c r="H212" s="25">
        <v>0</v>
      </c>
      <c r="I212" s="33">
        <v>51592</v>
      </c>
      <c r="J212" s="25">
        <v>0</v>
      </c>
      <c r="K212" s="33">
        <v>135098</v>
      </c>
      <c r="L212" s="33">
        <v>120483</v>
      </c>
      <c r="M212" s="65"/>
      <c r="N212" s="33"/>
    </row>
    <row r="213" spans="1:14" s="25" customFormat="1" ht="15" customHeight="1">
      <c r="A213" s="22" t="s">
        <v>17</v>
      </c>
      <c r="B213" s="52"/>
      <c r="C213" s="52">
        <f t="shared" si="29"/>
        <v>148442</v>
      </c>
      <c r="D213" s="52">
        <f t="shared" si="30"/>
        <v>22628</v>
      </c>
      <c r="E213" s="33">
        <v>53969</v>
      </c>
      <c r="F213" s="25">
        <v>26</v>
      </c>
      <c r="G213" s="33">
        <v>5317</v>
      </c>
      <c r="H213" s="25">
        <v>0</v>
      </c>
      <c r="I213" s="33">
        <v>20588</v>
      </c>
      <c r="J213" s="25">
        <v>0</v>
      </c>
      <c r="K213" s="33">
        <v>68568</v>
      </c>
      <c r="L213" s="33">
        <v>22602</v>
      </c>
      <c r="M213" s="65"/>
      <c r="N213" s="33"/>
    </row>
    <row r="214" spans="1:14" s="25" customFormat="1" ht="15" customHeight="1">
      <c r="A214" s="2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65"/>
      <c r="N214" s="33"/>
    </row>
    <row r="215" spans="1:14" s="25" customFormat="1" ht="15" customHeight="1">
      <c r="A215" s="21" t="s">
        <v>18</v>
      </c>
      <c r="B215" s="52"/>
      <c r="C215" s="53">
        <f>SUM(C216:C246)</f>
        <v>1665903</v>
      </c>
      <c r="D215" s="53">
        <f t="shared" ref="D215:L215" si="31">SUM(D216:D246)</f>
        <v>1586914</v>
      </c>
      <c r="E215" s="49">
        <f t="shared" si="31"/>
        <v>335651</v>
      </c>
      <c r="F215" s="49">
        <f t="shared" si="31"/>
        <v>18565</v>
      </c>
      <c r="G215" s="49">
        <f t="shared" si="31"/>
        <v>53314</v>
      </c>
      <c r="H215" s="49">
        <f t="shared" si="31"/>
        <v>1549</v>
      </c>
      <c r="I215" s="49">
        <f t="shared" si="31"/>
        <v>224152</v>
      </c>
      <c r="J215" s="49">
        <f t="shared" si="31"/>
        <v>17017</v>
      </c>
      <c r="K215" s="49">
        <f t="shared" si="31"/>
        <v>1052786</v>
      </c>
      <c r="L215" s="49">
        <f t="shared" si="31"/>
        <v>1549783</v>
      </c>
      <c r="M215" s="65"/>
      <c r="N215" s="33"/>
    </row>
    <row r="216" spans="1:14" s="25" customFormat="1" ht="15" customHeight="1">
      <c r="A216" s="22" t="s">
        <v>19</v>
      </c>
      <c r="B216" s="52"/>
      <c r="C216" s="52">
        <f t="shared" si="29"/>
        <v>80963</v>
      </c>
      <c r="D216" s="52">
        <f t="shared" si="30"/>
        <v>152</v>
      </c>
      <c r="E216" s="33">
        <v>9935</v>
      </c>
      <c r="F216" s="25">
        <v>130</v>
      </c>
      <c r="G216" s="33">
        <v>1200</v>
      </c>
      <c r="H216" s="25">
        <v>15</v>
      </c>
      <c r="I216" s="33">
        <v>7232</v>
      </c>
      <c r="J216" s="25">
        <v>7</v>
      </c>
      <c r="K216" s="33">
        <v>62596</v>
      </c>
      <c r="L216" s="25">
        <v>0</v>
      </c>
      <c r="M216" s="65"/>
      <c r="N216" s="33"/>
    </row>
    <row r="217" spans="1:14" s="25" customFormat="1" ht="15" customHeight="1">
      <c r="A217" s="22" t="s">
        <v>20</v>
      </c>
      <c r="B217" s="52"/>
      <c r="C217" s="52">
        <f t="shared" si="29"/>
        <v>9341</v>
      </c>
      <c r="D217" s="52">
        <f t="shared" si="30"/>
        <v>20771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33">
        <v>9341</v>
      </c>
      <c r="L217" s="33">
        <v>20771</v>
      </c>
      <c r="M217" s="65"/>
      <c r="N217" s="33"/>
    </row>
    <row r="218" spans="1:14" s="25" customFormat="1" ht="15" customHeight="1">
      <c r="A218" s="22" t="s">
        <v>21</v>
      </c>
      <c r="B218" s="52"/>
      <c r="C218" s="52">
        <f t="shared" si="29"/>
        <v>46849</v>
      </c>
      <c r="D218" s="52">
        <f t="shared" si="30"/>
        <v>11234</v>
      </c>
      <c r="E218" s="25">
        <v>245</v>
      </c>
      <c r="F218" s="25">
        <v>0</v>
      </c>
      <c r="G218" s="25">
        <v>148</v>
      </c>
      <c r="H218" s="25">
        <v>0</v>
      </c>
      <c r="I218" s="25">
        <v>45</v>
      </c>
      <c r="J218" s="25">
        <v>0</v>
      </c>
      <c r="K218" s="33">
        <v>46411</v>
      </c>
      <c r="L218" s="33">
        <v>11234</v>
      </c>
      <c r="M218" s="65"/>
      <c r="N218" s="33"/>
    </row>
    <row r="219" spans="1:14" s="25" customFormat="1" ht="15" customHeight="1">
      <c r="A219" s="22" t="s">
        <v>22</v>
      </c>
      <c r="B219" s="52"/>
      <c r="C219" s="52">
        <f t="shared" si="29"/>
        <v>15346</v>
      </c>
      <c r="D219" s="52">
        <f t="shared" si="30"/>
        <v>2471</v>
      </c>
      <c r="E219" s="33">
        <v>5243</v>
      </c>
      <c r="F219" s="25">
        <v>0</v>
      </c>
      <c r="G219" s="25">
        <v>846</v>
      </c>
      <c r="H219" s="25">
        <v>0</v>
      </c>
      <c r="I219" s="53">
        <v>4643</v>
      </c>
      <c r="J219" s="25">
        <v>0</v>
      </c>
      <c r="K219" s="33">
        <v>4614</v>
      </c>
      <c r="L219" s="33">
        <v>2471</v>
      </c>
      <c r="M219" s="65"/>
      <c r="N219" s="33"/>
    </row>
    <row r="220" spans="1:14" s="25" customFormat="1" ht="15" customHeight="1">
      <c r="A220" s="22" t="s">
        <v>23</v>
      </c>
      <c r="B220" s="52"/>
      <c r="C220" s="52">
        <f t="shared" si="29"/>
        <v>16522</v>
      </c>
      <c r="D220" s="52">
        <f t="shared" si="30"/>
        <v>26609</v>
      </c>
      <c r="E220" s="33">
        <v>3088</v>
      </c>
      <c r="F220" s="25">
        <v>2</v>
      </c>
      <c r="G220" s="25">
        <v>154</v>
      </c>
      <c r="H220" s="25">
        <v>0</v>
      </c>
      <c r="I220" s="33">
        <v>2194</v>
      </c>
      <c r="J220" s="25">
        <v>0</v>
      </c>
      <c r="K220" s="33">
        <v>11086</v>
      </c>
      <c r="L220" s="33">
        <v>26607</v>
      </c>
      <c r="M220" s="65"/>
      <c r="N220" s="33"/>
    </row>
    <row r="221" spans="1:14" s="25" customFormat="1" ht="15" customHeight="1">
      <c r="A221" s="22" t="s">
        <v>24</v>
      </c>
      <c r="B221" s="52"/>
      <c r="C221" s="52">
        <f t="shared" si="29"/>
        <v>23880</v>
      </c>
      <c r="D221" s="52">
        <f t="shared" si="30"/>
        <v>29495</v>
      </c>
      <c r="E221" s="25">
        <v>12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33">
        <v>23868</v>
      </c>
      <c r="L221" s="33">
        <v>29495</v>
      </c>
      <c r="M221" s="65"/>
      <c r="N221" s="33"/>
    </row>
    <row r="222" spans="1:14" s="25" customFormat="1" ht="15" customHeight="1">
      <c r="A222" s="22" t="s">
        <v>25</v>
      </c>
      <c r="B222" s="52"/>
      <c r="C222" s="52">
        <f t="shared" si="29"/>
        <v>11841</v>
      </c>
      <c r="D222" s="52">
        <f t="shared" si="30"/>
        <v>11397</v>
      </c>
      <c r="E222" s="33">
        <v>2328</v>
      </c>
      <c r="F222" s="25">
        <v>228</v>
      </c>
      <c r="G222" s="25">
        <v>308</v>
      </c>
      <c r="H222" s="25">
        <v>0</v>
      </c>
      <c r="I222" s="33">
        <v>4577</v>
      </c>
      <c r="J222" s="25">
        <v>0</v>
      </c>
      <c r="K222" s="33">
        <v>4628</v>
      </c>
      <c r="L222" s="33">
        <v>11169</v>
      </c>
      <c r="M222" s="65"/>
      <c r="N222" s="33"/>
    </row>
    <row r="223" spans="1:14" s="25" customFormat="1" ht="15" customHeight="1">
      <c r="A223" s="22" t="s">
        <v>26</v>
      </c>
      <c r="B223" s="52"/>
      <c r="C223" s="52">
        <f t="shared" si="29"/>
        <v>30379</v>
      </c>
      <c r="D223" s="52">
        <f t="shared" si="30"/>
        <v>18228</v>
      </c>
      <c r="E223" s="33">
        <v>15452</v>
      </c>
      <c r="F223" s="25">
        <v>1</v>
      </c>
      <c r="G223" s="25">
        <v>638</v>
      </c>
      <c r="H223" s="25">
        <v>0</v>
      </c>
      <c r="I223" s="33">
        <v>4234</v>
      </c>
      <c r="J223" s="25">
        <v>0</v>
      </c>
      <c r="K223" s="33">
        <v>10055</v>
      </c>
      <c r="L223" s="33">
        <v>18227</v>
      </c>
      <c r="M223" s="65"/>
      <c r="N223" s="33"/>
    </row>
    <row r="224" spans="1:14" s="25" customFormat="1" ht="15" customHeight="1">
      <c r="A224" s="22" t="s">
        <v>27</v>
      </c>
      <c r="B224" s="52"/>
      <c r="C224" s="52">
        <f t="shared" si="29"/>
        <v>44769</v>
      </c>
      <c r="D224" s="52">
        <f t="shared" si="30"/>
        <v>63747</v>
      </c>
      <c r="E224" s="33">
        <v>2464</v>
      </c>
      <c r="F224" s="33">
        <v>5805</v>
      </c>
      <c r="G224" s="25">
        <v>114</v>
      </c>
      <c r="H224" s="25">
        <v>321</v>
      </c>
      <c r="I224" s="33">
        <v>2012</v>
      </c>
      <c r="J224" s="33">
        <v>3347</v>
      </c>
      <c r="K224" s="33">
        <v>40179</v>
      </c>
      <c r="L224" s="33">
        <v>54274</v>
      </c>
      <c r="M224" s="65"/>
      <c r="N224" s="33"/>
    </row>
    <row r="225" spans="1:14" s="25" customFormat="1" ht="15" customHeight="1">
      <c r="A225" s="22" t="s">
        <v>28</v>
      </c>
      <c r="B225" s="52"/>
      <c r="C225" s="52">
        <f t="shared" si="29"/>
        <v>117090</v>
      </c>
      <c r="D225" s="52">
        <f t="shared" si="30"/>
        <v>35336</v>
      </c>
      <c r="E225" s="33">
        <v>19722</v>
      </c>
      <c r="F225" s="25">
        <v>129</v>
      </c>
      <c r="G225" s="33">
        <v>3686</v>
      </c>
      <c r="H225" s="25">
        <v>37</v>
      </c>
      <c r="I225" s="33">
        <v>15034</v>
      </c>
      <c r="J225" s="25">
        <v>132</v>
      </c>
      <c r="K225" s="33">
        <v>78648</v>
      </c>
      <c r="L225" s="33">
        <v>35038</v>
      </c>
      <c r="M225" s="65"/>
      <c r="N225" s="33"/>
    </row>
    <row r="226" spans="1:14" s="25" customFormat="1" ht="15" customHeight="1">
      <c r="A226" s="22" t="s">
        <v>29</v>
      </c>
      <c r="B226" s="52"/>
      <c r="C226" s="52">
        <f t="shared" si="29"/>
        <v>247782</v>
      </c>
      <c r="D226" s="52">
        <f t="shared" si="30"/>
        <v>85017</v>
      </c>
      <c r="E226" s="33">
        <v>32435</v>
      </c>
      <c r="F226" s="25">
        <v>0</v>
      </c>
      <c r="G226" s="33">
        <v>6168</v>
      </c>
      <c r="H226" s="25">
        <v>0</v>
      </c>
      <c r="I226" s="25">
        <v>35598</v>
      </c>
      <c r="J226" s="25">
        <v>63</v>
      </c>
      <c r="K226" s="33">
        <v>173581</v>
      </c>
      <c r="L226" s="33">
        <v>84954</v>
      </c>
      <c r="M226" s="65"/>
      <c r="N226" s="33"/>
    </row>
    <row r="227" spans="1:14" s="25" customFormat="1" ht="15" customHeight="1">
      <c r="A227" s="22" t="s">
        <v>30</v>
      </c>
      <c r="B227" s="52"/>
      <c r="C227" s="52">
        <f t="shared" si="29"/>
        <v>48593</v>
      </c>
      <c r="D227" s="52">
        <f t="shared" si="30"/>
        <v>37820</v>
      </c>
      <c r="E227" s="33">
        <v>5985</v>
      </c>
      <c r="F227" s="25">
        <v>0</v>
      </c>
      <c r="G227" s="33">
        <v>2097</v>
      </c>
      <c r="H227" s="25">
        <v>0</v>
      </c>
      <c r="I227" s="33">
        <v>5969</v>
      </c>
      <c r="J227" s="25">
        <v>0</v>
      </c>
      <c r="K227" s="33">
        <v>34542</v>
      </c>
      <c r="L227" s="33">
        <v>37820</v>
      </c>
      <c r="M227" s="65"/>
      <c r="N227" s="33"/>
    </row>
    <row r="228" spans="1:14" s="25" customFormat="1" ht="15" customHeight="1">
      <c r="A228" s="22" t="s">
        <v>31</v>
      </c>
      <c r="B228" s="52"/>
      <c r="C228" s="52">
        <f t="shared" si="29"/>
        <v>70174</v>
      </c>
      <c r="D228" s="52">
        <f t="shared" si="30"/>
        <v>26371</v>
      </c>
      <c r="E228" s="33">
        <v>15895</v>
      </c>
      <c r="F228" s="25">
        <v>41</v>
      </c>
      <c r="G228" s="33">
        <v>3256</v>
      </c>
      <c r="H228" s="25">
        <v>0</v>
      </c>
      <c r="I228" s="33">
        <v>9456</v>
      </c>
      <c r="J228" s="25">
        <v>0</v>
      </c>
      <c r="K228" s="33">
        <v>41567</v>
      </c>
      <c r="L228" s="33">
        <v>26330</v>
      </c>
      <c r="M228" s="65"/>
      <c r="N228" s="33"/>
    </row>
    <row r="229" spans="1:14" s="25" customFormat="1" ht="15" customHeight="1">
      <c r="A229" s="22" t="s">
        <v>32</v>
      </c>
      <c r="B229" s="52"/>
      <c r="C229" s="52">
        <f t="shared" si="29"/>
        <v>76024</v>
      </c>
      <c r="D229" s="52">
        <f t="shared" si="30"/>
        <v>37923</v>
      </c>
      <c r="E229" s="33">
        <v>27138</v>
      </c>
      <c r="F229" s="25">
        <v>0</v>
      </c>
      <c r="G229" s="33">
        <v>3448</v>
      </c>
      <c r="H229" s="25">
        <v>0</v>
      </c>
      <c r="I229" s="33">
        <v>12302</v>
      </c>
      <c r="J229" s="25">
        <v>18</v>
      </c>
      <c r="K229" s="33">
        <v>33136</v>
      </c>
      <c r="L229" s="33">
        <v>37905</v>
      </c>
      <c r="M229" s="65"/>
      <c r="N229" s="33"/>
    </row>
    <row r="230" spans="1:14" s="25" customFormat="1" ht="15" customHeight="1">
      <c r="A230" s="22" t="s">
        <v>33</v>
      </c>
      <c r="B230" s="52"/>
      <c r="C230" s="52">
        <f t="shared" si="29"/>
        <v>106724</v>
      </c>
      <c r="D230" s="52">
        <f t="shared" si="30"/>
        <v>149412</v>
      </c>
      <c r="E230" s="33">
        <v>27652</v>
      </c>
      <c r="F230" s="25">
        <v>0</v>
      </c>
      <c r="G230" s="33">
        <v>1764</v>
      </c>
      <c r="H230" s="25">
        <v>0</v>
      </c>
      <c r="I230" s="33">
        <v>27938</v>
      </c>
      <c r="J230" s="25">
        <v>0</v>
      </c>
      <c r="K230" s="33">
        <v>49370</v>
      </c>
      <c r="L230" s="33">
        <v>149412</v>
      </c>
      <c r="M230" s="65"/>
      <c r="N230" s="33"/>
    </row>
    <row r="231" spans="1:14" s="25" customFormat="1" ht="15" customHeight="1">
      <c r="A231" s="22" t="s">
        <v>34</v>
      </c>
      <c r="B231" s="52"/>
      <c r="C231" s="52">
        <f t="shared" si="29"/>
        <v>37774</v>
      </c>
      <c r="D231" s="52">
        <f t="shared" si="30"/>
        <v>36180</v>
      </c>
      <c r="E231" s="33">
        <v>11984</v>
      </c>
      <c r="F231" s="25">
        <v>0</v>
      </c>
      <c r="G231" s="33">
        <v>2923</v>
      </c>
      <c r="H231" s="25">
        <v>0</v>
      </c>
      <c r="I231" s="33">
        <v>5527</v>
      </c>
      <c r="J231" s="25">
        <v>0</v>
      </c>
      <c r="K231" s="33">
        <v>17340</v>
      </c>
      <c r="L231" s="33">
        <v>36180</v>
      </c>
      <c r="M231" s="65"/>
      <c r="N231" s="33"/>
    </row>
    <row r="232" spans="1:14" s="25" customFormat="1" ht="15" customHeight="1">
      <c r="A232" s="22" t="s">
        <v>35</v>
      </c>
      <c r="B232" s="52"/>
      <c r="C232" s="52">
        <f t="shared" si="29"/>
        <v>50239</v>
      </c>
      <c r="D232" s="52">
        <f t="shared" si="30"/>
        <v>32919</v>
      </c>
      <c r="E232" s="33">
        <v>12190</v>
      </c>
      <c r="F232" s="25">
        <v>0</v>
      </c>
      <c r="G232" s="33">
        <v>3472</v>
      </c>
      <c r="H232" s="25">
        <v>0</v>
      </c>
      <c r="I232" s="33">
        <v>4862</v>
      </c>
      <c r="J232" s="25">
        <v>0</v>
      </c>
      <c r="K232" s="33">
        <v>29715</v>
      </c>
      <c r="L232" s="33">
        <v>32919</v>
      </c>
      <c r="M232" s="65"/>
      <c r="N232" s="33"/>
    </row>
    <row r="233" spans="1:14" s="25" customFormat="1" ht="15" customHeight="1">
      <c r="A233" s="22" t="s">
        <v>36</v>
      </c>
      <c r="B233" s="52"/>
      <c r="C233" s="52">
        <f t="shared" si="29"/>
        <v>27094</v>
      </c>
      <c r="D233" s="52">
        <f t="shared" si="30"/>
        <v>63999</v>
      </c>
      <c r="E233" s="33">
        <v>16325</v>
      </c>
      <c r="F233" s="33">
        <v>1175</v>
      </c>
      <c r="G233" s="33">
        <v>1440</v>
      </c>
      <c r="H233" s="25">
        <v>0</v>
      </c>
      <c r="I233" s="33">
        <v>7255</v>
      </c>
      <c r="J233" s="33">
        <v>4733</v>
      </c>
      <c r="K233" s="33">
        <v>2074</v>
      </c>
      <c r="L233" s="33">
        <v>58091</v>
      </c>
      <c r="M233" s="65"/>
      <c r="N233" s="33"/>
    </row>
    <row r="234" spans="1:14" s="25" customFormat="1" ht="15" customHeight="1">
      <c r="A234" s="22" t="s">
        <v>37</v>
      </c>
      <c r="B234" s="52"/>
      <c r="C234" s="52">
        <f t="shared" si="29"/>
        <v>46826</v>
      </c>
      <c r="D234" s="52">
        <f t="shared" si="30"/>
        <v>43884</v>
      </c>
      <c r="E234" s="33">
        <v>14342</v>
      </c>
      <c r="F234" s="25">
        <v>0</v>
      </c>
      <c r="G234" s="25">
        <v>833</v>
      </c>
      <c r="H234" s="25">
        <v>0</v>
      </c>
      <c r="I234" s="33">
        <v>6872</v>
      </c>
      <c r="J234" s="25">
        <v>0</v>
      </c>
      <c r="K234" s="33">
        <v>24779</v>
      </c>
      <c r="L234" s="33">
        <v>43884</v>
      </c>
      <c r="M234" s="65"/>
      <c r="N234" s="33"/>
    </row>
    <row r="235" spans="1:14" s="25" customFormat="1" ht="15" customHeight="1">
      <c r="A235" s="22" t="s">
        <v>38</v>
      </c>
      <c r="B235" s="52"/>
      <c r="C235" s="52">
        <f t="shared" si="29"/>
        <v>42708</v>
      </c>
      <c r="D235" s="52">
        <f t="shared" si="30"/>
        <v>144997</v>
      </c>
      <c r="E235" s="33">
        <v>12787</v>
      </c>
      <c r="F235" s="33">
        <v>7289</v>
      </c>
      <c r="G235" s="25">
        <v>474</v>
      </c>
      <c r="H235" s="25">
        <v>423</v>
      </c>
      <c r="I235" s="33">
        <v>11168</v>
      </c>
      <c r="J235" s="33">
        <v>6950</v>
      </c>
      <c r="K235" s="33">
        <v>18279</v>
      </c>
      <c r="L235" s="33">
        <v>130335</v>
      </c>
      <c r="M235" s="65"/>
      <c r="N235" s="33"/>
    </row>
    <row r="236" spans="1:14" s="25" customFormat="1" ht="15" customHeight="1">
      <c r="A236" s="22" t="s">
        <v>39</v>
      </c>
      <c r="B236" s="52"/>
      <c r="C236" s="52">
        <f t="shared" si="29"/>
        <v>44007</v>
      </c>
      <c r="D236" s="52">
        <f t="shared" si="30"/>
        <v>18373</v>
      </c>
      <c r="E236" s="33">
        <v>5032</v>
      </c>
      <c r="F236" s="25">
        <v>0</v>
      </c>
      <c r="G236" s="25">
        <v>608</v>
      </c>
      <c r="H236" s="25">
        <v>0</v>
      </c>
      <c r="I236" s="33">
        <v>1676</v>
      </c>
      <c r="J236" s="25">
        <v>0</v>
      </c>
      <c r="K236" s="33">
        <v>36691</v>
      </c>
      <c r="L236" s="33">
        <v>18373</v>
      </c>
      <c r="M236" s="65"/>
      <c r="N236" s="33"/>
    </row>
    <row r="237" spans="1:14" s="25" customFormat="1" ht="15" customHeight="1">
      <c r="A237" s="22" t="s">
        <v>40</v>
      </c>
      <c r="B237" s="52"/>
      <c r="C237" s="52">
        <f t="shared" si="29"/>
        <v>31479</v>
      </c>
      <c r="D237" s="52">
        <f t="shared" si="30"/>
        <v>35494</v>
      </c>
      <c r="E237" s="33">
        <v>8963</v>
      </c>
      <c r="F237" s="33">
        <v>2170</v>
      </c>
      <c r="G237" s="33">
        <v>5280</v>
      </c>
      <c r="H237" s="25">
        <v>447</v>
      </c>
      <c r="I237" s="33">
        <v>7798</v>
      </c>
      <c r="J237" s="33">
        <v>1211</v>
      </c>
      <c r="K237" s="33">
        <v>9438</v>
      </c>
      <c r="L237" s="33">
        <v>31666</v>
      </c>
      <c r="M237" s="65"/>
      <c r="N237" s="33"/>
    </row>
    <row r="238" spans="1:14" s="25" customFormat="1" ht="15" customHeight="1">
      <c r="A238" s="22" t="s">
        <v>41</v>
      </c>
      <c r="B238" s="52"/>
      <c r="C238" s="52">
        <f t="shared" si="29"/>
        <v>45347</v>
      </c>
      <c r="D238" s="52">
        <f t="shared" si="30"/>
        <v>260506</v>
      </c>
      <c r="E238" s="33">
        <v>1880</v>
      </c>
      <c r="F238" s="25">
        <v>0</v>
      </c>
      <c r="G238" s="25">
        <v>183</v>
      </c>
      <c r="H238" s="25">
        <v>0</v>
      </c>
      <c r="I238" s="25">
        <v>935</v>
      </c>
      <c r="J238" s="25">
        <v>0</v>
      </c>
      <c r="K238" s="33">
        <v>42349</v>
      </c>
      <c r="L238" s="33">
        <v>260506</v>
      </c>
      <c r="M238" s="65"/>
      <c r="N238" s="33"/>
    </row>
    <row r="239" spans="1:14" s="25" customFormat="1" ht="15" customHeight="1">
      <c r="A239" s="22" t="s">
        <v>42</v>
      </c>
      <c r="B239" s="52"/>
      <c r="C239" s="52">
        <f t="shared" si="29"/>
        <v>21122</v>
      </c>
      <c r="D239" s="52">
        <f t="shared" si="30"/>
        <v>83726</v>
      </c>
      <c r="E239" s="33">
        <v>5698</v>
      </c>
      <c r="F239" s="25">
        <v>17</v>
      </c>
      <c r="G239" s="33">
        <v>1408</v>
      </c>
      <c r="H239" s="25">
        <v>0</v>
      </c>
      <c r="I239" s="33">
        <v>4920</v>
      </c>
      <c r="J239" s="25">
        <v>0</v>
      </c>
      <c r="K239" s="33">
        <v>9096</v>
      </c>
      <c r="L239" s="33">
        <v>83709</v>
      </c>
      <c r="M239" s="65"/>
      <c r="N239" s="33"/>
    </row>
    <row r="240" spans="1:14" s="25" customFormat="1" ht="15" customHeight="1">
      <c r="A240" s="22" t="s">
        <v>43</v>
      </c>
      <c r="B240" s="52"/>
      <c r="C240" s="52">
        <f t="shared" si="29"/>
        <v>36553</v>
      </c>
      <c r="D240" s="52">
        <f t="shared" si="30"/>
        <v>59519</v>
      </c>
      <c r="E240" s="33">
        <v>3617</v>
      </c>
      <c r="F240" s="25">
        <v>538</v>
      </c>
      <c r="G240" s="25">
        <v>405</v>
      </c>
      <c r="H240" s="25">
        <v>0</v>
      </c>
      <c r="I240" s="25">
        <v>918</v>
      </c>
      <c r="J240" s="25">
        <v>0</v>
      </c>
      <c r="K240" s="33">
        <v>31613</v>
      </c>
      <c r="L240" s="33">
        <v>58981</v>
      </c>
      <c r="M240" s="65"/>
      <c r="N240" s="33"/>
    </row>
    <row r="241" spans="1:14" s="25" customFormat="1" ht="15" customHeight="1">
      <c r="A241" s="22" t="s">
        <v>44</v>
      </c>
      <c r="B241" s="52"/>
      <c r="C241" s="52">
        <f t="shared" si="29"/>
        <v>44323</v>
      </c>
      <c r="D241" s="52">
        <f t="shared" si="30"/>
        <v>3230</v>
      </c>
      <c r="E241" s="33">
        <v>11190</v>
      </c>
      <c r="F241" s="25">
        <v>61</v>
      </c>
      <c r="G241" s="25">
        <v>959</v>
      </c>
      <c r="H241" s="25">
        <v>0</v>
      </c>
      <c r="I241" s="33">
        <v>7060</v>
      </c>
      <c r="J241" s="25">
        <v>157</v>
      </c>
      <c r="K241" s="33">
        <v>25114</v>
      </c>
      <c r="L241" s="33">
        <v>3012</v>
      </c>
      <c r="M241" s="65"/>
      <c r="N241" s="33"/>
    </row>
    <row r="242" spans="1:14" s="25" customFormat="1" ht="15" customHeight="1">
      <c r="A242" s="22" t="s">
        <v>45</v>
      </c>
      <c r="B242" s="52"/>
      <c r="C242" s="52">
        <f t="shared" si="29"/>
        <v>51439</v>
      </c>
      <c r="D242" s="52">
        <f t="shared" si="30"/>
        <v>34200</v>
      </c>
      <c r="E242" s="33">
        <v>4529</v>
      </c>
      <c r="F242" s="25">
        <v>0</v>
      </c>
      <c r="G242" s="33">
        <v>1040</v>
      </c>
      <c r="H242" s="25">
        <v>0</v>
      </c>
      <c r="I242" s="33">
        <v>3218</v>
      </c>
      <c r="J242" s="25">
        <v>0</v>
      </c>
      <c r="K242" s="33">
        <v>42652</v>
      </c>
      <c r="L242" s="33">
        <v>34200</v>
      </c>
      <c r="M242" s="65"/>
      <c r="N242" s="33"/>
    </row>
    <row r="243" spans="1:14" s="25" customFormat="1" ht="15" customHeight="1">
      <c r="A243" s="22" t="s">
        <v>46</v>
      </c>
      <c r="B243" s="52"/>
      <c r="C243" s="52">
        <f t="shared" si="29"/>
        <v>23592</v>
      </c>
      <c r="D243" s="52">
        <f t="shared" si="30"/>
        <v>23729</v>
      </c>
      <c r="E243" s="33">
        <v>3946</v>
      </c>
      <c r="F243" s="25">
        <v>231</v>
      </c>
      <c r="G243" s="25">
        <v>182</v>
      </c>
      <c r="H243" s="25">
        <v>40</v>
      </c>
      <c r="I243" s="33">
        <v>9197</v>
      </c>
      <c r="J243" s="25">
        <v>84</v>
      </c>
      <c r="K243" s="33">
        <v>10267</v>
      </c>
      <c r="L243" s="33">
        <v>23374</v>
      </c>
      <c r="M243" s="65"/>
      <c r="N243" s="33"/>
    </row>
    <row r="244" spans="1:14" s="25" customFormat="1" ht="15" customHeight="1">
      <c r="A244" s="22" t="s">
        <v>47</v>
      </c>
      <c r="B244" s="52"/>
      <c r="C244" s="52">
        <f t="shared" si="29"/>
        <v>148741</v>
      </c>
      <c r="D244" s="52">
        <f t="shared" si="30"/>
        <v>147599</v>
      </c>
      <c r="E244" s="33">
        <v>45796</v>
      </c>
      <c r="F244" s="25">
        <v>0</v>
      </c>
      <c r="G244" s="33">
        <v>8814</v>
      </c>
      <c r="H244" s="25">
        <v>0</v>
      </c>
      <c r="I244" s="33">
        <v>15135</v>
      </c>
      <c r="J244" s="25">
        <v>5</v>
      </c>
      <c r="K244" s="33">
        <v>78996</v>
      </c>
      <c r="L244" s="33">
        <v>147594</v>
      </c>
      <c r="M244" s="65"/>
      <c r="N244" s="33"/>
    </row>
    <row r="245" spans="1:14" s="25" customFormat="1" ht="15" customHeight="1">
      <c r="A245" s="22" t="s">
        <v>48</v>
      </c>
      <c r="B245" s="52"/>
      <c r="C245" s="52">
        <f t="shared" si="29"/>
        <v>26585</v>
      </c>
      <c r="D245" s="52">
        <f t="shared" si="30"/>
        <v>39505</v>
      </c>
      <c r="E245" s="33">
        <v>4507</v>
      </c>
      <c r="F245" s="25">
        <v>737</v>
      </c>
      <c r="G245" s="25">
        <v>30</v>
      </c>
      <c r="H245" s="25">
        <v>266</v>
      </c>
      <c r="I245" s="33">
        <v>4018</v>
      </c>
      <c r="J245" s="25">
        <v>310</v>
      </c>
      <c r="K245" s="33">
        <v>18030</v>
      </c>
      <c r="L245" s="33">
        <v>38192</v>
      </c>
      <c r="M245" s="65"/>
      <c r="N245" s="33"/>
    </row>
    <row r="246" spans="1:14" s="25" customFormat="1" ht="15" customHeight="1">
      <c r="A246" s="22" t="s">
        <v>49</v>
      </c>
      <c r="B246" s="52"/>
      <c r="C246" s="52">
        <f t="shared" si="29"/>
        <v>41797</v>
      </c>
      <c r="D246" s="52">
        <f t="shared" si="30"/>
        <v>3071</v>
      </c>
      <c r="E246" s="33">
        <v>5271</v>
      </c>
      <c r="F246" s="25">
        <v>11</v>
      </c>
      <c r="G246" s="33">
        <v>1436</v>
      </c>
      <c r="H246" s="25">
        <v>0</v>
      </c>
      <c r="I246" s="33">
        <v>2359</v>
      </c>
      <c r="J246" s="25">
        <v>0</v>
      </c>
      <c r="K246" s="33">
        <v>32731</v>
      </c>
      <c r="L246" s="33">
        <v>3060</v>
      </c>
      <c r="M246" s="65"/>
      <c r="N246" s="33"/>
    </row>
    <row r="247" spans="1:14" s="25" customFormat="1" ht="15" customHeight="1">
      <c r="A247" s="22"/>
      <c r="B247" s="52"/>
      <c r="C247" s="52"/>
      <c r="D247" s="52"/>
      <c r="E247" s="52"/>
      <c r="F247" s="52"/>
      <c r="G247" s="52"/>
      <c r="I247" s="52"/>
      <c r="J247" s="52"/>
      <c r="K247" s="52"/>
      <c r="L247" s="52"/>
      <c r="M247" s="65"/>
      <c r="N247" s="33"/>
    </row>
    <row r="248" spans="1:14" s="25" customFormat="1" ht="15" customHeight="1">
      <c r="A248" s="21" t="s">
        <v>50</v>
      </c>
      <c r="B248" s="52"/>
      <c r="C248" s="53">
        <f>SUM(C249:C253)</f>
        <v>3113</v>
      </c>
      <c r="D248" s="53">
        <f t="shared" ref="D248:L248" si="32">SUM(D249:D253)</f>
        <v>4354</v>
      </c>
      <c r="E248" s="49">
        <f t="shared" si="32"/>
        <v>1816</v>
      </c>
      <c r="F248" s="49">
        <f t="shared" si="32"/>
        <v>0</v>
      </c>
      <c r="G248" s="49">
        <f t="shared" si="32"/>
        <v>0</v>
      </c>
      <c r="H248" s="49">
        <f t="shared" si="32"/>
        <v>0</v>
      </c>
      <c r="I248" s="49">
        <f t="shared" si="32"/>
        <v>1297</v>
      </c>
      <c r="J248" s="49">
        <f t="shared" si="32"/>
        <v>0</v>
      </c>
      <c r="K248" s="49">
        <f t="shared" si="32"/>
        <v>0</v>
      </c>
      <c r="L248" s="49">
        <f t="shared" si="32"/>
        <v>4354</v>
      </c>
      <c r="M248" s="65"/>
      <c r="N248" s="33"/>
    </row>
    <row r="249" spans="1:14" s="25" customFormat="1" ht="15" customHeight="1">
      <c r="A249" s="22" t="s">
        <v>51</v>
      </c>
      <c r="B249" s="55"/>
      <c r="C249" s="52">
        <f t="shared" si="29"/>
        <v>0</v>
      </c>
      <c r="D249" s="52">
        <f t="shared" si="30"/>
        <v>0</v>
      </c>
      <c r="E249" s="25">
        <v>0</v>
      </c>
      <c r="F249" s="49">
        <v>0</v>
      </c>
      <c r="G249" s="49">
        <v>0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  <c r="M249" s="65"/>
      <c r="N249" s="33"/>
    </row>
    <row r="250" spans="1:14" s="25" customFormat="1" ht="15" customHeight="1">
      <c r="A250" s="22" t="s">
        <v>52</v>
      </c>
      <c r="B250" s="52"/>
      <c r="C250" s="52">
        <f t="shared" si="29"/>
        <v>0</v>
      </c>
      <c r="D250" s="52">
        <f t="shared" si="30"/>
        <v>0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33">
        <v>0</v>
      </c>
      <c r="L250" s="25">
        <v>0</v>
      </c>
      <c r="M250" s="65"/>
      <c r="N250" s="33"/>
    </row>
    <row r="251" spans="1:14" s="25" customFormat="1" ht="15" customHeight="1">
      <c r="A251" s="22" t="s">
        <v>53</v>
      </c>
      <c r="C251" s="52">
        <f t="shared" si="29"/>
        <v>0</v>
      </c>
      <c r="D251" s="52">
        <f t="shared" si="30"/>
        <v>0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65"/>
      <c r="N251" s="33"/>
    </row>
    <row r="252" spans="1:14" s="25" customFormat="1" ht="15" customHeight="1">
      <c r="A252" s="23" t="s">
        <v>54</v>
      </c>
      <c r="B252" s="52"/>
      <c r="C252" s="52">
        <f t="shared" si="29"/>
        <v>0</v>
      </c>
      <c r="D252" s="52">
        <f t="shared" si="30"/>
        <v>0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65"/>
      <c r="N252" s="33"/>
    </row>
    <row r="253" spans="1:14" s="25" customFormat="1" ht="15" customHeight="1">
      <c r="A253" s="24" t="s">
        <v>55</v>
      </c>
      <c r="B253" s="56"/>
      <c r="C253" s="56">
        <f t="shared" si="29"/>
        <v>3113</v>
      </c>
      <c r="D253" s="56">
        <f t="shared" si="30"/>
        <v>4354</v>
      </c>
      <c r="E253" s="37">
        <v>1816</v>
      </c>
      <c r="F253" s="38">
        <v>0</v>
      </c>
      <c r="G253" s="38">
        <v>0</v>
      </c>
      <c r="H253" s="38">
        <v>0</v>
      </c>
      <c r="I253" s="37">
        <v>1297</v>
      </c>
      <c r="J253" s="38">
        <v>0</v>
      </c>
      <c r="K253" s="38">
        <v>0</v>
      </c>
      <c r="L253" s="37">
        <v>4354</v>
      </c>
      <c r="M253" s="64"/>
      <c r="N253" s="47"/>
    </row>
    <row r="254" spans="1:14">
      <c r="A254" s="58" t="s">
        <v>62</v>
      </c>
      <c r="B254" s="59"/>
      <c r="C254" s="59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</row>
    <row r="255" spans="1:14">
      <c r="A255" s="60" t="s">
        <v>63</v>
      </c>
      <c r="B255" s="59"/>
      <c r="C255" s="59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8"/>
    </row>
    <row r="256" spans="1:14">
      <c r="A256" s="60" t="s">
        <v>64</v>
      </c>
      <c r="B256" s="59"/>
      <c r="C256" s="59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8"/>
    </row>
    <row r="257" spans="1:14">
      <c r="A257" s="58" t="s">
        <v>70</v>
      </c>
      <c r="B257" s="59"/>
      <c r="C257" s="59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8"/>
    </row>
    <row r="258" spans="1:14">
      <c r="A258" s="9"/>
      <c r="B258" s="12"/>
      <c r="C258" s="12"/>
      <c r="D258" s="8"/>
      <c r="E258" s="12"/>
      <c r="F258" s="12"/>
      <c r="G258" s="12"/>
      <c r="H258" s="12"/>
      <c r="I258" s="12"/>
      <c r="J258" s="12"/>
      <c r="K258" s="12"/>
      <c r="L258" s="12"/>
      <c r="M258" s="12"/>
      <c r="N258" s="8"/>
    </row>
    <row r="259" spans="1:14">
      <c r="A259" s="8"/>
      <c r="B259" s="12"/>
      <c r="C259" s="12"/>
      <c r="D259" s="8"/>
      <c r="E259" s="12"/>
      <c r="F259" s="12"/>
      <c r="G259" s="12"/>
      <c r="H259" s="12"/>
      <c r="I259" s="12"/>
      <c r="J259" s="12"/>
      <c r="K259" s="12"/>
      <c r="L259" s="12"/>
      <c r="M259" s="12"/>
      <c r="N259" s="8"/>
    </row>
    <row r="260" spans="1:14">
      <c r="B260" s="2"/>
      <c r="C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4">
      <c r="B261" s="2"/>
      <c r="C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4">
      <c r="B262" s="2"/>
      <c r="C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4">
      <c r="B263" s="2"/>
      <c r="C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4" ht="51" customHeight="1">
      <c r="B264" s="2"/>
      <c r="C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4">
      <c r="B265" s="2"/>
      <c r="C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4">
      <c r="B266" s="2"/>
      <c r="C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4">
      <c r="B267" s="2"/>
      <c r="C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4">
      <c r="B268" s="2"/>
      <c r="C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4">
      <c r="B269" s="2"/>
      <c r="C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4">
      <c r="B270" s="2"/>
      <c r="C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4">
      <c r="B271" s="2"/>
      <c r="C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4">
      <c r="B272" s="2"/>
      <c r="C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>
      <c r="B273" s="2"/>
      <c r="C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>
      <c r="B274" s="2"/>
      <c r="C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>
      <c r="B275" s="2"/>
      <c r="C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>
      <c r="B276" s="2"/>
      <c r="C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>
      <c r="B277" s="2"/>
      <c r="C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>
      <c r="B278" s="2"/>
      <c r="C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>
      <c r="B279" s="2"/>
      <c r="C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>
      <c r="B280" s="2"/>
      <c r="C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>
      <c r="B281" s="2"/>
      <c r="C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>
      <c r="B282" s="2"/>
      <c r="C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>
      <c r="B283" s="2"/>
      <c r="C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>
      <c r="B284" s="2"/>
      <c r="C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>
      <c r="B285" s="2"/>
      <c r="C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>
      <c r="B286" s="2"/>
      <c r="C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>
      <c r="B287" s="2"/>
      <c r="C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>
      <c r="B288" s="2"/>
      <c r="C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>
      <c r="B289" s="2"/>
      <c r="C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>
      <c r="B290" s="2"/>
      <c r="C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>
      <c r="B291" s="2"/>
      <c r="C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>
      <c r="B292" s="2"/>
      <c r="C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>
      <c r="B293" s="2"/>
      <c r="C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>
      <c r="B294" s="2"/>
      <c r="C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>
      <c r="B295" s="2"/>
      <c r="C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>
      <c r="B296" s="2"/>
      <c r="C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>
      <c r="B297" s="2"/>
      <c r="C297" s="2"/>
      <c r="E297" s="2"/>
      <c r="F297" s="2"/>
      <c r="G297" s="2"/>
      <c r="H297" s="2"/>
      <c r="I297" s="2"/>
      <c r="J297" s="2"/>
      <c r="K297" s="2"/>
      <c r="L297" s="2"/>
      <c r="M297" s="2"/>
    </row>
  </sheetData>
  <mergeCells count="37">
    <mergeCell ref="A10:A12"/>
    <mergeCell ref="B10:B12"/>
    <mergeCell ref="C10:D11"/>
    <mergeCell ref="A6:J6"/>
    <mergeCell ref="A8:J8"/>
    <mergeCell ref="C204:D204"/>
    <mergeCell ref="E204:F204"/>
    <mergeCell ref="A74:A76"/>
    <mergeCell ref="B74:B76"/>
    <mergeCell ref="C74:D75"/>
    <mergeCell ref="E74:L74"/>
    <mergeCell ref="E75:F75"/>
    <mergeCell ref="G75:H75"/>
    <mergeCell ref="I75:J75"/>
    <mergeCell ref="K75:L75"/>
    <mergeCell ref="A201:L201"/>
    <mergeCell ref="C139:D139"/>
    <mergeCell ref="E139:F139"/>
    <mergeCell ref="G139:H139"/>
    <mergeCell ref="I139:J139"/>
    <mergeCell ref="K139:L139"/>
    <mergeCell ref="G204:H204"/>
    <mergeCell ref="I204:J204"/>
    <mergeCell ref="K204:L204"/>
    <mergeCell ref="I11:J11"/>
    <mergeCell ref="E10:J10"/>
    <mergeCell ref="E11:F11"/>
    <mergeCell ref="G11:H11"/>
    <mergeCell ref="A72:L72"/>
    <mergeCell ref="A136:L136"/>
    <mergeCell ref="A70:L70"/>
    <mergeCell ref="A203:B205"/>
    <mergeCell ref="C203:L203"/>
    <mergeCell ref="A134:L134"/>
    <mergeCell ref="A138:B140"/>
    <mergeCell ref="C138:L138"/>
    <mergeCell ref="A199:L199"/>
  </mergeCells>
  <phoneticPr fontId="0" type="noConversion"/>
  <pageMargins left="0.98425196850393704" right="0" top="0" bottom="0.59055118110236227" header="0" footer="0"/>
  <pageSetup scale="55" firstPageNumber="827" orientation="landscape" horizontalDpi="300" verticalDpi="300" r:id="rId1"/>
  <headerFooter alignWithMargins="0"/>
  <rowBreaks count="4" manualBreakCount="4">
    <brk id="64" max="16383" man="1"/>
    <brk id="128" max="16383" man="1"/>
    <brk id="193" max="16383" man="1"/>
    <brk id="2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19.8_2014</vt:lpstr>
      <vt:lpstr>'19.8_2014'!A_IMPRESIÓN_IM</vt:lpstr>
      <vt:lpstr>'19.8_2014'!Imprimir_área_IM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2015-02-23T20:53:13Z</cp:lastPrinted>
  <dcterms:created xsi:type="dcterms:W3CDTF">2009-02-19T12:58:20Z</dcterms:created>
  <dcterms:modified xsi:type="dcterms:W3CDTF">2015-04-29T15:18:34Z</dcterms:modified>
</cp:coreProperties>
</file>